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FINANSIJSKI PLAN ZA 2007." sheetId="1" r:id="rId1"/>
    <sheet name="ПРОЈЕКЦИЈА 2008.-2009." sheetId="2" r:id="rId2"/>
  </sheets>
  <definedNames>
    <definedName name="_xlnm.Print_Area" localSheetId="0">'FINANSIJSKI PLAN ZA 2007.'!$A$1:$C$178</definedName>
    <definedName name="_xlnm.Print_Area" localSheetId="1">'ПРОЈЕКЦИЈА 2008.-2009.'!$A$1:$E$69</definedName>
  </definedNames>
  <calcPr fullCalcOnLoad="1"/>
</workbook>
</file>

<file path=xl/sharedStrings.xml><?xml version="1.0" encoding="utf-8"?>
<sst xmlns="http://schemas.openxmlformats.org/spreadsheetml/2006/main" count="236" uniqueCount="139">
  <si>
    <t>ФИНАНСИЈСКИ ПЛАН</t>
  </si>
  <si>
    <t>(у хиљ. динара)</t>
  </si>
  <si>
    <t>Економска класификација</t>
  </si>
  <si>
    <t>П Р И Х О Д И  -  П Р И М А Њ А</t>
  </si>
  <si>
    <t xml:space="preserve">ТЕКУЋИ ПРИХОДИ </t>
  </si>
  <si>
    <t>СОЦИЈАЛНИ ДОПРИНОСИ</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</si>
  <si>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</si>
  <si>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</si>
  <si>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</si>
  <si>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</si>
  <si>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733000*</t>
  </si>
  <si>
    <t>ТРАНСФЕРИ ИЗ БУЏЕТА</t>
  </si>
  <si>
    <t>ДРУГИ  ПРИХОДИ</t>
  </si>
  <si>
    <t>Приходи од имовине</t>
  </si>
  <si>
    <t>Камате на средства организација обавезног социјалног осигурања</t>
  </si>
  <si>
    <t>Приходи од продаје добара и услуга</t>
  </si>
  <si>
    <t xml:space="preserve">Приходи од закупа од стране тржишних организација у корист организација обавезног социјалног осигурања </t>
  </si>
  <si>
    <t>Приходи организација обавезног социјалног осигурања од споредне продаје добара и услуга које врше државне нетржишне јединице</t>
  </si>
  <si>
    <t xml:space="preserve">МЕШОВИТИ И НЕОДРЕЂЕНИ ПРИХОДИ </t>
  </si>
  <si>
    <t>Мешовити и неодређени приходи у корист организација обавезног социјалног осиуграња</t>
  </si>
  <si>
    <t>МЕМОРАНДУМСКЕ СТАВКЕ  ЗА РЕФУНДАЦИЈУ РАСХОДА</t>
  </si>
  <si>
    <t>МЕМОРАНДУМСКЕ СТАВКЕ  ЗА РЕФУНДАЦИЈУ РАСХОДА ИЗ ПРЕТХОДНЕ ГОДИНЕ</t>
  </si>
  <si>
    <t>ПРИМАЊА ОД ЗАДУЖИВАЊА И ПРОДАЈЕ ФИНАНСИЈСКЕ ИМОВИНЕ</t>
  </si>
  <si>
    <t>ПРИМАЊА ОД ПРОДАЈЕ ФИНАНСИЈСКЕ ИМОВИНЕ</t>
  </si>
  <si>
    <t xml:space="preserve">ПРИМАЊА ОД ПРОДАЈЕ ДОМАЋЕ ФИНАНСИЈСКЕ ИМОВИНЕ </t>
  </si>
  <si>
    <t>Примања од отплате кредита датих физичким лицима и домаћинствима у земљи</t>
  </si>
  <si>
    <t>Примања од отплате кредита датих домаћинствима у земљи у корист организација обавезног социјалног осигурања</t>
  </si>
  <si>
    <t>УКУПНО ПРИХОДИ И ПРИМАЊА</t>
  </si>
  <si>
    <t xml:space="preserve">Р А С Х О Д И  -  И З Д А Ц И </t>
  </si>
  <si>
    <t>План за буџетску 2006. годину</t>
  </si>
  <si>
    <t xml:space="preserve">ТЕКУЋИ РАСХОДИ  </t>
  </si>
  <si>
    <t>РАСХОДИ ЗА ЗАПОСЛЕНЕ</t>
  </si>
  <si>
    <t>ПЛАТЕ И ДОДАЦИ ЗАПОСЛЕНИХ</t>
  </si>
  <si>
    <t>СОЦИЈАЛНИ ДОПРИНОСИ НА ТЕРЕТ ПОСЛОДАВЦА</t>
  </si>
  <si>
    <t>НАКНАДЕ У НАТУРИ</t>
  </si>
  <si>
    <t>СОЦИЈАЛНА ДАВАЊА ЗАПОСЛЕНИМА</t>
  </si>
  <si>
    <t>НАКНАДЕ ЗА ЗАПОСЛЕНЕ</t>
  </si>
  <si>
    <t>НАГРАДЕ, БОНУСИ И ОСТАЛИ ПОСЕБНИ РАСХОДИ</t>
  </si>
  <si>
    <t xml:space="preserve">КОРИШЋЕЊЕ УСЛУГА И РОБА </t>
  </si>
  <si>
    <t xml:space="preserve">СТАЛНИ ТРОШКОВИ </t>
  </si>
  <si>
    <t>ТРОШКОВИ ПУТОВАЊА</t>
  </si>
  <si>
    <t>УСЛУГЕ ПО УГОВОРУ</t>
  </si>
  <si>
    <t>СПЕЦИЈАЛИЗОВАНЕ УСЛУГЕ</t>
  </si>
  <si>
    <t>ТЕКУЋЕ ПОПРАВКЕ И ОДРЖАВАЊЕ (УСЛУГЕ И МАТЕРИЈАЛИ)</t>
  </si>
  <si>
    <t>МАТЕРИЈАЛ</t>
  </si>
  <si>
    <t>ПРАВА ИЗ СОЦИЈАЛНОГ ОСИГУРАЊА</t>
  </si>
  <si>
    <t>ПРАВА ИЗ СОЦИЈАЛНОГ ОСИГУРАЊА (Организације обавезног социјалног осигурања)</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</si>
  <si>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</si>
  <si>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</si>
  <si>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</si>
  <si>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ОСТАЛИ РАСХОДИ</t>
  </si>
  <si>
    <t>ПОРЕЗИ, ОБАВЕЗНЕ ТАКСЕ И КАЗНЕ НАМЕТНУТЕ ОД ЈЕДНОГ НИВОА ВЛАСТИ ДРУГОМ</t>
  </si>
  <si>
    <t>ИЗДАЦИ ЗА НЕФИНАНСИЈСКУ ИМОВИНУ</t>
  </si>
  <si>
    <t>ОСНОВНА СРЕДСТВА</t>
  </si>
  <si>
    <t>ЗГРАДЕ И ГРАЂЕВИНСКИ ОБЈЕКТИ</t>
  </si>
  <si>
    <t>МАШИНЕ И ОПРЕМА</t>
  </si>
  <si>
    <t>ОСТАЛА ОСНОВНА СРЕДСТВА</t>
  </si>
  <si>
    <t>УКУПНО РАСХОДИ И ИЗДАЦИ</t>
  </si>
  <si>
    <t>Накнада за случај незапослености (редовна НН, технолошки вишак, стечај, породиље).</t>
  </si>
  <si>
    <t>Привремена накнада запослених са територије АП Косова и Метохије</t>
  </si>
  <si>
    <t>Једнократне новчане накнаде за самозапошљавање</t>
  </si>
  <si>
    <t>Трансфери Републичком заводу за здравствено осигурање за доприносе за осигурање за редовну новчану накнаду за незапослене</t>
  </si>
  <si>
    <t>Трансфери Републичком заводу за здравствено осигурање за допринос за привремену накнаду за КиМ</t>
  </si>
  <si>
    <t>Трансфери Репубичком фонду за ПИО запослених за доприносе за осигурање за редовну новчану накнаду за незапослене</t>
  </si>
  <si>
    <t>Трансфери Републичком фонду За ПИО запослених за Члан 45. Закона о доприносима за обавезно социјално осигурање</t>
  </si>
  <si>
    <t>Трансфери Репубичком фонду за ПИО запослених за привремену накнаду за КиМ</t>
  </si>
  <si>
    <t>Трансфери Републичком фонду за ПИО самосталних делатности за доприносе за осигурање за редовну новчану накнаду за незапослене</t>
  </si>
  <si>
    <t>Трансфери НСЗ за Члан 45. Закона о доприносима за обавезно социјално осигурање</t>
  </si>
  <si>
    <t>* Средства за ове намене обезбеђују се кроз трансфер из Министарства рада, запошљавања и социјалне политике за активне мере запошљавања, у складу са Законом о буџету.</t>
  </si>
  <si>
    <t>П Р Е Д С Е Д Н И К,</t>
  </si>
  <si>
    <t>Бранислав Чанак</t>
  </si>
  <si>
    <t>План за буџетску  2007. годину</t>
  </si>
  <si>
    <t>План за буџетску  2008. годину</t>
  </si>
  <si>
    <t>План за буџетску 2007. годину</t>
  </si>
  <si>
    <t>План за буџетску 2008. годину</t>
  </si>
  <si>
    <t xml:space="preserve">     Финансијски план Националне службе за запошљавање за 2007. годину, по добијању сагласности Народне скупштине Републике Србије, објавити у "Службеном гласнику Републике Србије".</t>
  </si>
  <si>
    <t>ПРОЈЕКЦИЈА ФИНАНСИЈСКОГ ПЛАНА НАЦИОНАЛНЕ СЛУЖБЕ ЗА ЗАПОШЉАВАЊЕ ЗА 2008. И 2009. ГОДИНУ</t>
  </si>
  <si>
    <t xml:space="preserve">        Приходи и примања и расходи и издаци Националне службе за фискалну 2008. и 2009. годину пројектују се:</t>
  </si>
  <si>
    <t>План за буџетску  2009. годину</t>
  </si>
  <si>
    <t>471141-1</t>
  </si>
  <si>
    <t>471141-6</t>
  </si>
  <si>
    <t>471144-0</t>
  </si>
  <si>
    <t>471142-1</t>
  </si>
  <si>
    <t>471100-0*</t>
  </si>
  <si>
    <t>471191-1*</t>
  </si>
  <si>
    <t>Јавни радови</t>
  </si>
  <si>
    <t>Програми додатног образовања и обуке (исплате незапосленим лицима)</t>
  </si>
  <si>
    <t>471191-2*</t>
  </si>
  <si>
    <t>Сајмови запошљавања</t>
  </si>
  <si>
    <t>471191-3*</t>
  </si>
  <si>
    <t xml:space="preserve">Активно тражење посла </t>
  </si>
  <si>
    <t>471252-1*</t>
  </si>
  <si>
    <t>Развој предузетништва и програми запошљавања</t>
  </si>
  <si>
    <t>471253-9</t>
  </si>
  <si>
    <t>Сва остала права - пасивне мере (исплате незапосленим лицима)</t>
  </si>
  <si>
    <t>Сва остала права - пасивне мере (исплате пружаоцима услуга)</t>
  </si>
  <si>
    <t>471262-0*</t>
  </si>
  <si>
    <t>Програми додатног образовања и обуке (исплате послодавцима и пружаоцима услуга)</t>
  </si>
  <si>
    <t>471290-0</t>
  </si>
  <si>
    <t>471914-0</t>
  </si>
  <si>
    <t>471914-6</t>
  </si>
  <si>
    <t>471914-1</t>
  </si>
  <si>
    <t>471914-8</t>
  </si>
  <si>
    <t>Трансфери Републичком заводу за здравствено осигурање за Члан 45 Закона о доприносима за обавезно социјално осигурање</t>
  </si>
  <si>
    <t>471922-0</t>
  </si>
  <si>
    <t>471922-1</t>
  </si>
  <si>
    <t>471922-6</t>
  </si>
  <si>
    <t>471922-8</t>
  </si>
  <si>
    <t>471914*</t>
  </si>
  <si>
    <t>Трансфери РЗЗО у вези програма додатног образовања и обуке</t>
  </si>
  <si>
    <t>471922*</t>
  </si>
  <si>
    <t>Трансфери Републичком фонду за ПИО запослених у вези програма додатног образовања и обуке</t>
  </si>
  <si>
    <t>471951-1</t>
  </si>
  <si>
    <t>471951-8</t>
  </si>
  <si>
    <t>Здравствени прегледи незапослених</t>
  </si>
  <si>
    <t>План за буџетску 2009. годину</t>
  </si>
  <si>
    <t>НАЦИОНАЛНЕ СЛУЖБЕ ЗА ЗАПОШЉАВАЊЕ ЗА 2007. ГОДИНУ</t>
  </si>
  <si>
    <t>Члан 1.</t>
  </si>
  <si>
    <t xml:space="preserve">     Утврђује се Финансијски план Националне службе за запошљавање за 2007. годину, који се састоји из општег и посебног дела.</t>
  </si>
  <si>
    <t>I ОПШТИ  ДЕО</t>
  </si>
  <si>
    <t>Члан 2.</t>
  </si>
  <si>
    <t xml:space="preserve">     Општи део финансијског плана чине приходи и примања и расходи и издаци за 2007. годину, и то:</t>
  </si>
  <si>
    <t>1. Приходи и примања</t>
  </si>
  <si>
    <t>2. Расходи и издаци</t>
  </si>
  <si>
    <t xml:space="preserve">II ПОСЕБАН   ДЕО </t>
  </si>
  <si>
    <t>Члан 3.</t>
  </si>
  <si>
    <t>Члан 4.</t>
  </si>
  <si>
    <t xml:space="preserve">     Распоред средстава по овом финансијском плану, врши се у складу са утврђеним критеријумима и мерилима Националне службе за запошљавање, донетим одлукама и уговорима као и другим актима које донесе Национална служба.</t>
  </si>
  <si>
    <t>Члан 5.</t>
  </si>
  <si>
    <t>Члан 6.</t>
  </si>
  <si>
    <t xml:space="preserve">     Посебан део финансијског плана чине расходи и издаци, утврђени у члану 2. овог плана са детаљнијим подацима за специфичне расходе Националне службе за запошљавање из групе 471-ПРАВА ИЗ СОЦИЈАЛНОГ ОСИГУРАЊА (ОРГАНИЗАЦИЈЕ ОБАВЕЗНОГ СОЦИЈАЛНОГ ОСИГУРАЊА):</t>
  </si>
  <si>
    <t xml:space="preserve">     Наредбодавац за извршење овог финансијског плана је директор, односно заменик директора Националне службе за запошљавање.
     Директор, односно заменик директора Националне службе за запошљавање може извршити преусмеравање апропријација одобрених на име расхода у износу до 5% од вредности апропријације.</t>
  </si>
  <si>
    <t>Трансфери Републичком заводу за здравствено осигурање за Члан 45а и 45б Закона о изменама и допунама Закона о доприносима за обавезно социјално осигурање</t>
  </si>
  <si>
    <t>Трансфери Републичком фонду за ПИО запослених за Члан 45а и 45б Закона о изменама и допунама Закона о доприносима за обавезно социјално осигурање</t>
  </si>
  <si>
    <t>Трансфери НСЗ за Члан 45а и 45б Закона о изменама и допунама Закона о доприносима за обавезно социјално осигурање</t>
  </si>
  <si>
    <t>Број: 0011-402-1/2006.</t>
  </si>
  <si>
    <t>* Од прихода из буџета, део од 2.400 милиона динара, планира се кроз трансфер из Министарства рада, запошљавања и социјалне политике за активне мере запошљавања, у складу са Законом о буџету.</t>
  </si>
  <si>
    <t xml:space="preserve">     На основу члана 64. тачка 4 Закона о запошљавању и осигурању за случај незапослености ("Службени гласник РС", број 71/03 и 84/04 ), члана 17. Статута Националне службе за запошљавање ("Службени гласник РС", број 8/04, 35/04 и 70/04), Управни одбор Националне службе за запошљавање, на седници од 14. новембра 2006. године, доноси</t>
  </si>
  <si>
    <t>У Београду, 14. новембра 2006. године</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</si>
</sst>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_);\(#,##0\ &quot;Din.&quot;\)"/>
    <numFmt numFmtId="165" formatCode="#,##0\ &quot;Din.&quot;_);[Red]\(#,##0\ &quot;Din.&quot;\)"/>
    <numFmt numFmtId="166" formatCode="#,##0.00\ &quot;Din.&quot;_);\(#,##0.00\ &quot;Din.&quot;\)"/>
    <numFmt numFmtId="167" formatCode="#,##0.00\ &quot;Din.&quot;_);[Red]\(#,##0.00\ &quot;Din.&quot;\)"/>
    <numFmt numFmtId="168" formatCode="_ * #,##0_)\ &quot;Din.&quot;_ ;_ * \(#,##0\)\ &quot;Din.&quot;_ ;_ * &quot;-&quot;_)\ &quot;Din.&quot;_ ;_ @_ "/>
    <numFmt numFmtId="169" formatCode="_ * #,##0_)\ _D_i_n_._ ;_ * \(#,##0\)\ _D_i_n_._ ;_ * &quot;-&quot;_)\ _D_i_n_._ ;_ @_ "/>
    <numFmt numFmtId="170" formatCode="_ * #,##0.00_)\ &quot;Din.&quot;_ ;_ * \(#,##0.00\)\ &quot;Din.&quot;_ ;_ * &quot;-&quot;??_)\ &quot;Din.&quot;_ ;_ @_ "/>
    <numFmt numFmtId="171" formatCode="_ * #,##0.00_)\ _D_i_n_._ ;_ * \(#,##0.00\)\ _D_i_n_._ ;_ * &quot;-&quot;??_)\ _D_i_n_._ ;_ @_ "/>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Yes&quot;;&quot;Yes&quot;;&quot;No&quot;"/>
    <numFmt numFmtId="189" formatCode="&quot;True&quot;;&quot;True&quot;;&quot;False&quot;"/>
    <numFmt numFmtId="190" formatCode="&quot;On&quot;;&quot;On&quot;;&quot;Off&quot;"/>
    <numFmt numFmtId="191" formatCode="#,##0.00\ _D_i_n"/>
  </numFmts>
  <fonts count="6">
    <font>
      <sz val="10"/>
      <name val="Arial"/>
      <family val="0"/>
    </font>
    <font>
      <u val="single"/>
      <sz val="10"/>
      <color indexed="36"/>
      <name val="Arial"/>
      <family val="0"/>
    </font>
    <font>
      <u val="single"/>
      <sz val="10"/>
      <color indexed="12"/>
      <name val="Arial"/>
      <family val="0"/>
    </font>
    <font>
      <sz val="11"/>
      <name val="Arial"/>
      <family val="2"/>
    </font>
    <font>
      <sz val="14"/>
      <name val="Arial"/>
      <family val="2"/>
    </font>
    <font>
      <sz val="14"/>
      <color indexed="8"/>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3" fontId="4" fillId="0" borderId="0" xfId="0" applyNumberFormat="1" applyFont="1" applyFill="1" applyAlignment="1">
      <alignment/>
    </xf>
    <xf numFmtId="0" fontId="4" fillId="0" borderId="0" xfId="0" applyFont="1" applyFill="1" applyAlignment="1">
      <alignment horizontal="justify" vertical="justify" wrapText="1"/>
    </xf>
    <xf numFmtId="0" fontId="4" fillId="0" borderId="0" xfId="0" applyFont="1" applyFill="1" applyAlignment="1">
      <alignment horizontal="justify" vertical="justify"/>
    </xf>
    <xf numFmtId="0" fontId="4" fillId="0" borderId="0" xfId="0" applyFont="1" applyFill="1" applyAlignment="1">
      <alignment horizontal="left" vertical="justify"/>
    </xf>
    <xf numFmtId="3" fontId="4" fillId="0" borderId="0" xfId="0" applyNumberFormat="1" applyFont="1" applyFill="1" applyAlignment="1">
      <alignment vertical="justify"/>
    </xf>
    <xf numFmtId="0" fontId="4" fillId="0" borderId="0" xfId="0" applyFont="1" applyFill="1" applyAlignment="1">
      <alignment horizontal="center" vertical="justify"/>
    </xf>
    <xf numFmtId="0" fontId="4" fillId="0" borderId="0" xfId="0" applyFont="1" applyFill="1" applyAlignment="1">
      <alignment horizontal="left" vertical="center"/>
    </xf>
    <xf numFmtId="0" fontId="4" fillId="0" borderId="0" xfId="0" applyFont="1" applyFill="1" applyAlignment="1">
      <alignment horizontal="center" vertical="center"/>
    </xf>
    <xf numFmtId="3" fontId="4" fillId="0" borderId="0" xfId="0" applyNumberFormat="1" applyFont="1" applyFill="1" applyAlignment="1">
      <alignment vertical="center"/>
    </xf>
    <xf numFmtId="3" fontId="4" fillId="0" borderId="0" xfId="0" applyNumberFormat="1" applyFont="1" applyFill="1" applyAlignment="1">
      <alignment horizontal="center"/>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3" fontId="4" fillId="0" borderId="1" xfId="0" applyNumberFormat="1" applyFont="1" applyFill="1" applyBorder="1" applyAlignment="1">
      <alignment horizontal="right" wrapText="1"/>
    </xf>
    <xf numFmtId="0" fontId="4" fillId="0" borderId="1" xfId="0" applyFont="1" applyFill="1" applyBorder="1" applyAlignment="1">
      <alignment horizontal="left" vertical="top"/>
    </xf>
    <xf numFmtId="0" fontId="4" fillId="0" borderId="1" xfId="0" applyFont="1" applyFill="1" applyBorder="1" applyAlignment="1">
      <alignment horizontal="justify" vertical="top"/>
    </xf>
    <xf numFmtId="3" fontId="4" fillId="0" borderId="1" xfId="0" applyNumberFormat="1" applyFont="1" applyFill="1" applyBorder="1" applyAlignment="1">
      <alignment horizontal="right"/>
    </xf>
    <xf numFmtId="0" fontId="5"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4" fillId="0" borderId="1" xfId="0" applyFont="1" applyFill="1" applyBorder="1" applyAlignment="1">
      <alignment horizontal="left"/>
    </xf>
    <xf numFmtId="0" fontId="4" fillId="0" borderId="1" xfId="0" applyFont="1" applyFill="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wrapText="1"/>
    </xf>
    <xf numFmtId="3" fontId="4" fillId="0" borderId="0" xfId="0" applyNumberFormat="1" applyFont="1" applyFill="1" applyBorder="1" applyAlignment="1">
      <alignment wrapText="1"/>
    </xf>
    <xf numFmtId="0" fontId="4" fillId="0" borderId="0" xfId="0" applyFont="1" applyFill="1" applyAlignment="1">
      <alignment horizontal="left" vertical="justify" wrapText="1"/>
    </xf>
    <xf numFmtId="0" fontId="4" fillId="0" borderId="0" xfId="0" applyFont="1" applyFill="1" applyBorder="1" applyAlignment="1">
      <alignment horizontal="left" vertical="top"/>
    </xf>
    <xf numFmtId="0" fontId="4" fillId="0" borderId="0" xfId="0" applyFont="1" applyFill="1" applyBorder="1" applyAlignment="1">
      <alignment horizontal="center"/>
    </xf>
    <xf numFmtId="3" fontId="4" fillId="0" borderId="0" xfId="0" applyNumberFormat="1" applyFont="1" applyFill="1" applyBorder="1" applyAlignment="1">
      <alignment horizontal="right"/>
    </xf>
    <xf numFmtId="0" fontId="4" fillId="0" borderId="0" xfId="0" applyFont="1" applyFill="1" applyBorder="1" applyAlignment="1">
      <alignment vertical="top"/>
    </xf>
    <xf numFmtId="3" fontId="4" fillId="0" borderId="0" xfId="0" applyNumberFormat="1" applyFont="1" applyFill="1" applyBorder="1" applyAlignment="1">
      <alignment/>
    </xf>
    <xf numFmtId="0" fontId="4" fillId="0" borderId="0" xfId="0" applyFont="1" applyFill="1" applyAlignment="1">
      <alignment horizontal="justify" vertical="center" wrapText="1"/>
    </xf>
    <xf numFmtId="4" fontId="4" fillId="0" borderId="0" xfId="0" applyNumberFormat="1" applyFont="1" applyFill="1" applyAlignment="1">
      <alignment/>
    </xf>
    <xf numFmtId="0" fontId="4" fillId="0" borderId="0" xfId="0" applyFont="1" applyFill="1" applyBorder="1" applyAlignment="1">
      <alignment horizontal="justify" vertical="justify" wrapText="1"/>
    </xf>
    <xf numFmtId="0" fontId="4" fillId="0" borderId="0" xfId="0" applyFont="1" applyFill="1" applyBorder="1" applyAlignment="1">
      <alignment horizontal="center" vertical="justify" wrapText="1"/>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Alignment="1">
      <alignment horizontal="justify" vertical="justify" wrapText="1"/>
    </xf>
    <xf numFmtId="0" fontId="4" fillId="0" borderId="0" xfId="0" applyFont="1" applyAlignment="1">
      <alignment horizontal="center" vertical="justify" wrapText="1"/>
    </xf>
    <xf numFmtId="0" fontId="4" fillId="0" borderId="0" xfId="0" applyFont="1" applyFill="1" applyAlignment="1">
      <alignment horizontal="justify"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3" fontId="4"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wrapText="1"/>
    </xf>
    <xf numFmtId="3" fontId="4" fillId="0" borderId="1" xfId="0" applyNumberFormat="1" applyFont="1" applyFill="1" applyBorder="1" applyAlignment="1">
      <alignment/>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4" fontId="4" fillId="0" borderId="2" xfId="0" applyNumberFormat="1" applyFont="1" applyFill="1" applyBorder="1" applyAlignment="1">
      <alignment horizontal="right"/>
    </xf>
    <xf numFmtId="0" fontId="4" fillId="0" borderId="0" xfId="0" applyFont="1" applyFill="1" applyAlignment="1">
      <alignment horizontal="justify" vertical="justify" wrapText="1"/>
    </xf>
    <xf numFmtId="0" fontId="0" fillId="0" borderId="3" xfId="0" applyFont="1" applyFill="1" applyBorder="1" applyAlignment="1">
      <alignment horizontal="justify" vertical="justify"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0" xfId="0" applyFont="1" applyFill="1" applyAlignment="1">
      <alignment horizontal="justify" vertical="justify"/>
    </xf>
    <xf numFmtId="0" fontId="4" fillId="0" borderId="0" xfId="0" applyFont="1" applyFill="1" applyAlignment="1">
      <alignment horizontal="center" vertical="justify"/>
    </xf>
    <xf numFmtId="0" fontId="4" fillId="0" borderId="0" xfId="0" applyFont="1" applyFill="1" applyAlignment="1">
      <alignment horizontal="left" vertical="justify"/>
    </xf>
    <xf numFmtId="0" fontId="4" fillId="0" borderId="0" xfId="0" applyFont="1" applyFill="1" applyAlignment="1">
      <alignment horizontal="left" vertical="center"/>
    </xf>
    <xf numFmtId="0" fontId="4" fillId="0" borderId="0" xfId="0" applyFont="1" applyFill="1" applyAlignment="1">
      <alignment wrapText="1"/>
    </xf>
    <xf numFmtId="0" fontId="4" fillId="0" borderId="0" xfId="0" applyFont="1" applyAlignment="1">
      <alignment/>
    </xf>
    <xf numFmtId="0" fontId="4" fillId="0" borderId="0" xfId="0" applyFont="1" applyFill="1" applyAlignment="1">
      <alignment horizontal="justify" vertical="center" wrapText="1"/>
    </xf>
    <xf numFmtId="0" fontId="4" fillId="0" borderId="1" xfId="0" applyFont="1" applyFill="1" applyBorder="1" applyAlignment="1">
      <alignment horizontal="center" vertical="top" wrapText="1"/>
    </xf>
    <xf numFmtId="0" fontId="4" fillId="0" borderId="0" xfId="0" applyFont="1" applyAlignment="1">
      <alignment horizontal="justify" vertical="justify" wrapText="1"/>
    </xf>
    <xf numFmtId="3" fontId="4" fillId="0" borderId="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78"/>
  <sheetViews>
    <sheetView tabSelected="1" zoomScale="75" zoomScaleNormal="75" workbookViewId="0" topLeftCell="A158">
      <selection activeCell="E34" sqref="E34"/>
    </sheetView>
  </sheetViews>
  <sheetFormatPr defaultColWidth="9.140625" defaultRowHeight="12.75"/>
  <cols>
    <col min="1" max="1" width="20.28125" style="1" customWidth="1"/>
    <col min="2" max="2" width="61.140625" style="2" customWidth="1"/>
    <col min="3" max="3" width="27.57421875" style="3" customWidth="1"/>
    <col min="4" max="4" width="20.00390625" style="33" customWidth="1"/>
    <col min="5" max="5" width="11.28125" style="2" bestFit="1" customWidth="1"/>
    <col min="6" max="16384" width="9.140625" style="2" customWidth="1"/>
  </cols>
  <sheetData>
    <row r="2" spans="1:3" ht="18">
      <c r="A2" s="57" t="s">
        <v>137</v>
      </c>
      <c r="B2" s="61"/>
      <c r="C2" s="61"/>
    </row>
    <row r="3" spans="1:3" ht="18">
      <c r="A3" s="61"/>
      <c r="B3" s="61"/>
      <c r="C3" s="61"/>
    </row>
    <row r="4" spans="1:3" ht="18">
      <c r="A4" s="61"/>
      <c r="B4" s="61"/>
      <c r="C4" s="61"/>
    </row>
    <row r="5" spans="1:3" ht="38.25" customHeight="1">
      <c r="A5" s="61"/>
      <c r="B5" s="61"/>
      <c r="C5" s="61"/>
    </row>
    <row r="6" spans="1:3" ht="0.75" customHeight="1" hidden="1">
      <c r="A6" s="61"/>
      <c r="B6" s="61"/>
      <c r="C6" s="61"/>
    </row>
    <row r="7" spans="1:3" ht="3.75" customHeight="1" hidden="1">
      <c r="A7" s="61"/>
      <c r="B7" s="61"/>
      <c r="C7" s="61"/>
    </row>
    <row r="8" spans="1:3" ht="12" customHeight="1">
      <c r="A8" s="6"/>
      <c r="B8" s="5"/>
      <c r="C8" s="7"/>
    </row>
    <row r="9" spans="1:3" ht="12" customHeight="1">
      <c r="A9" s="6"/>
      <c r="B9" s="5"/>
      <c r="C9" s="7"/>
    </row>
    <row r="10" spans="1:3" ht="18">
      <c r="A10" s="62" t="s">
        <v>0</v>
      </c>
      <c r="B10" s="62"/>
      <c r="C10" s="62"/>
    </row>
    <row r="11" spans="1:3" ht="18">
      <c r="A11" s="62" t="s">
        <v>116</v>
      </c>
      <c r="B11" s="62"/>
      <c r="C11" s="62"/>
    </row>
    <row r="12" spans="1:3" ht="14.25" customHeight="1">
      <c r="A12" s="61"/>
      <c r="B12" s="61"/>
      <c r="C12" s="61"/>
    </row>
    <row r="13" spans="1:3" ht="17.25" customHeight="1">
      <c r="A13" s="5"/>
      <c r="B13" s="8" t="s">
        <v>117</v>
      </c>
      <c r="C13" s="5"/>
    </row>
    <row r="14" spans="1:3" ht="12.75" customHeight="1">
      <c r="A14" s="5"/>
      <c r="B14" s="8"/>
      <c r="C14" s="5"/>
    </row>
    <row r="15" spans="1:3" ht="37.5" customHeight="1">
      <c r="A15" s="63" t="s">
        <v>118</v>
      </c>
      <c r="B15" s="63"/>
      <c r="C15" s="63"/>
    </row>
    <row r="16" spans="1:3" ht="16.5" customHeight="1">
      <c r="A16" s="6"/>
      <c r="B16" s="5"/>
      <c r="C16" s="7"/>
    </row>
    <row r="17" spans="1:3" ht="20.25" customHeight="1">
      <c r="A17" s="64" t="s">
        <v>119</v>
      </c>
      <c r="B17" s="64"/>
      <c r="C17" s="64"/>
    </row>
    <row r="18" spans="1:3" ht="13.5" customHeight="1">
      <c r="A18" s="9"/>
      <c r="B18" s="9"/>
      <c r="C18" s="9"/>
    </row>
    <row r="19" spans="1:3" ht="15.75" customHeight="1">
      <c r="A19" s="9"/>
      <c r="B19" s="10" t="s">
        <v>120</v>
      </c>
      <c r="C19" s="9"/>
    </row>
    <row r="20" spans="1:3" ht="15" customHeight="1">
      <c r="A20" s="9"/>
      <c r="B20" s="10"/>
      <c r="C20" s="11"/>
    </row>
    <row r="21" spans="1:3" ht="15" customHeight="1">
      <c r="A21" s="57" t="s">
        <v>121</v>
      </c>
      <c r="B21" s="57"/>
      <c r="C21" s="57"/>
    </row>
    <row r="22" spans="1:3" ht="22.5" customHeight="1">
      <c r="A22" s="57"/>
      <c r="B22" s="57"/>
      <c r="C22" s="57"/>
    </row>
    <row r="23" spans="1:3" ht="12.75" customHeight="1">
      <c r="A23" s="4"/>
      <c r="B23" s="4"/>
      <c r="C23" s="4"/>
    </row>
    <row r="24" spans="1:3" ht="17.25" customHeight="1">
      <c r="A24" s="57" t="s">
        <v>122</v>
      </c>
      <c r="B24" s="57"/>
      <c r="C24" s="4"/>
    </row>
    <row r="25" spans="1:3" ht="13.5" customHeight="1">
      <c r="A25" s="9"/>
      <c r="B25" s="10"/>
      <c r="C25" s="12" t="s">
        <v>1</v>
      </c>
    </row>
    <row r="26" spans="1:3" ht="27" customHeight="1">
      <c r="A26" s="59" t="s">
        <v>2</v>
      </c>
      <c r="B26" s="59" t="s">
        <v>3</v>
      </c>
      <c r="C26" s="60" t="s">
        <v>71</v>
      </c>
    </row>
    <row r="27" spans="1:3" ht="27" customHeight="1">
      <c r="A27" s="59"/>
      <c r="B27" s="59"/>
      <c r="C27" s="60"/>
    </row>
    <row r="28" spans="1:3" ht="13.5" customHeight="1">
      <c r="A28" s="46">
        <v>1</v>
      </c>
      <c r="B28" s="46">
        <v>2</v>
      </c>
      <c r="C28" s="47">
        <v>3</v>
      </c>
    </row>
    <row r="29" spans="1:3" ht="30" customHeight="1">
      <c r="A29" s="13">
        <v>700000</v>
      </c>
      <c r="B29" s="14" t="s">
        <v>4</v>
      </c>
      <c r="C29" s="15">
        <f>C30+C35+C36+C44</f>
        <v>26860200</v>
      </c>
    </row>
    <row r="30" spans="1:3" ht="30" customHeight="1">
      <c r="A30" s="13">
        <v>720000</v>
      </c>
      <c r="B30" s="14" t="s">
        <v>5</v>
      </c>
      <c r="C30" s="15">
        <f>SUM(C31:C34)</f>
        <v>12605100</v>
      </c>
    </row>
    <row r="31" spans="1:3" ht="37.5" customHeight="1">
      <c r="A31" s="13">
        <v>721100</v>
      </c>
      <c r="B31" s="14" t="s">
        <v>6</v>
      </c>
      <c r="C31" s="15">
        <v>5904703</v>
      </c>
    </row>
    <row r="32" spans="1:3" ht="39" customHeight="1">
      <c r="A32" s="13">
        <v>721200</v>
      </c>
      <c r="B32" s="14" t="s">
        <v>7</v>
      </c>
      <c r="C32" s="15">
        <v>6026382</v>
      </c>
    </row>
    <row r="33" spans="1:3" ht="56.25" customHeight="1">
      <c r="A33" s="13">
        <v>721300</v>
      </c>
      <c r="B33" s="14" t="s">
        <v>8</v>
      </c>
      <c r="C33" s="15">
        <v>616751</v>
      </c>
    </row>
    <row r="34" spans="1:3" ht="37.5" customHeight="1">
      <c r="A34" s="13">
        <v>721400</v>
      </c>
      <c r="B34" s="14" t="s">
        <v>9</v>
      </c>
      <c r="C34" s="15">
        <v>57264</v>
      </c>
    </row>
    <row r="35" spans="1:3" ht="30" customHeight="1">
      <c r="A35" s="13" t="s">
        <v>10</v>
      </c>
      <c r="B35" s="14" t="s">
        <v>11</v>
      </c>
      <c r="C35" s="15">
        <v>13800000</v>
      </c>
    </row>
    <row r="36" spans="1:3" ht="30" customHeight="1">
      <c r="A36" s="13">
        <v>740000</v>
      </c>
      <c r="B36" s="14" t="s">
        <v>12</v>
      </c>
      <c r="C36" s="15">
        <f>C37+C39+C42</f>
        <v>366200</v>
      </c>
    </row>
    <row r="37" spans="1:3" ht="30" customHeight="1">
      <c r="A37" s="13">
        <v>741000</v>
      </c>
      <c r="B37" s="14" t="s">
        <v>13</v>
      </c>
      <c r="C37" s="15">
        <f>C38</f>
        <v>1000</v>
      </c>
    </row>
    <row r="38" spans="1:3" ht="40.5" customHeight="1">
      <c r="A38" s="13">
        <v>741160</v>
      </c>
      <c r="B38" s="14" t="s">
        <v>14</v>
      </c>
      <c r="C38" s="15">
        <v>1000</v>
      </c>
    </row>
    <row r="39" spans="1:3" ht="30" customHeight="1">
      <c r="A39" s="16">
        <v>742000</v>
      </c>
      <c r="B39" s="17" t="s">
        <v>15</v>
      </c>
      <c r="C39" s="18">
        <f>C40+C41</f>
        <v>101035</v>
      </c>
    </row>
    <row r="40" spans="1:3" ht="53.25" customHeight="1">
      <c r="A40" s="19">
        <v>742160</v>
      </c>
      <c r="B40" s="20" t="s">
        <v>16</v>
      </c>
      <c r="C40" s="15">
        <v>52500</v>
      </c>
    </row>
    <row r="41" spans="1:3" ht="57" customHeight="1">
      <c r="A41" s="19">
        <v>742360</v>
      </c>
      <c r="B41" s="20" t="s">
        <v>17</v>
      </c>
      <c r="C41" s="15">
        <v>48535</v>
      </c>
    </row>
    <row r="42" spans="1:3" ht="30" customHeight="1">
      <c r="A42" s="13">
        <v>745000</v>
      </c>
      <c r="B42" s="14" t="s">
        <v>18</v>
      </c>
      <c r="C42" s="15">
        <f>C43</f>
        <v>264165</v>
      </c>
    </row>
    <row r="43" spans="1:3" ht="37.5" customHeight="1">
      <c r="A43" s="19">
        <v>745160</v>
      </c>
      <c r="B43" s="14" t="s">
        <v>19</v>
      </c>
      <c r="C43" s="15">
        <v>264165</v>
      </c>
    </row>
    <row r="44" spans="1:3" ht="36" customHeight="1">
      <c r="A44" s="13">
        <v>770000</v>
      </c>
      <c r="B44" s="14" t="s">
        <v>20</v>
      </c>
      <c r="C44" s="15">
        <f>C45+C46</f>
        <v>88900</v>
      </c>
    </row>
    <row r="45" spans="1:3" ht="36.75" customHeight="1">
      <c r="A45" s="13">
        <v>771000</v>
      </c>
      <c r="B45" s="14" t="s">
        <v>20</v>
      </c>
      <c r="C45" s="15">
        <v>44074</v>
      </c>
    </row>
    <row r="46" spans="1:3" ht="37.5" customHeight="1">
      <c r="A46" s="13">
        <v>772000</v>
      </c>
      <c r="B46" s="14" t="s">
        <v>21</v>
      </c>
      <c r="C46" s="15">
        <v>44826</v>
      </c>
    </row>
    <row r="47" spans="1:3" ht="37.5" customHeight="1">
      <c r="A47" s="13">
        <v>900000</v>
      </c>
      <c r="B47" s="20" t="s">
        <v>22</v>
      </c>
      <c r="C47" s="15">
        <f>C48</f>
        <v>60000</v>
      </c>
    </row>
    <row r="48" spans="1:3" ht="36" customHeight="1">
      <c r="A48" s="19">
        <v>920000</v>
      </c>
      <c r="B48" s="20" t="s">
        <v>23</v>
      </c>
      <c r="C48" s="15">
        <f>C49</f>
        <v>60000</v>
      </c>
    </row>
    <row r="49" spans="1:3" ht="35.25" customHeight="1">
      <c r="A49" s="19">
        <v>921000</v>
      </c>
      <c r="B49" s="20" t="s">
        <v>24</v>
      </c>
      <c r="C49" s="15">
        <f>C50</f>
        <v>60000</v>
      </c>
    </row>
    <row r="50" spans="1:3" ht="37.5" customHeight="1">
      <c r="A50" s="19">
        <v>921600</v>
      </c>
      <c r="B50" s="20" t="s">
        <v>25</v>
      </c>
      <c r="C50" s="15">
        <f>C51</f>
        <v>60000</v>
      </c>
    </row>
    <row r="51" spans="1:3" ht="53.25" customHeight="1">
      <c r="A51" s="19">
        <v>921660</v>
      </c>
      <c r="B51" s="20" t="s">
        <v>26</v>
      </c>
      <c r="C51" s="15">
        <v>60000</v>
      </c>
    </row>
    <row r="52" spans="1:3" ht="30" customHeight="1">
      <c r="A52" s="21"/>
      <c r="B52" s="22" t="s">
        <v>27</v>
      </c>
      <c r="C52" s="18">
        <f>C29+C47</f>
        <v>26920200</v>
      </c>
    </row>
    <row r="53" spans="1:3" ht="27" customHeight="1">
      <c r="A53" s="58" t="s">
        <v>136</v>
      </c>
      <c r="B53" s="58"/>
      <c r="C53" s="58"/>
    </row>
    <row r="54" spans="1:3" ht="24.75" customHeight="1">
      <c r="A54" s="23"/>
      <c r="B54" s="24"/>
      <c r="C54" s="25"/>
    </row>
    <row r="55" spans="1:3" ht="21" customHeight="1">
      <c r="A55" s="57" t="s">
        <v>123</v>
      </c>
      <c r="B55" s="57"/>
      <c r="C55" s="57"/>
    </row>
    <row r="56" spans="1:3" ht="15" customHeight="1">
      <c r="A56" s="26"/>
      <c r="B56" s="4"/>
      <c r="C56" s="12" t="s">
        <v>1</v>
      </c>
    </row>
    <row r="57" spans="1:3" ht="19.5" customHeight="1">
      <c r="A57" s="59" t="s">
        <v>2</v>
      </c>
      <c r="B57" s="59" t="s">
        <v>28</v>
      </c>
      <c r="C57" s="60" t="s">
        <v>73</v>
      </c>
    </row>
    <row r="58" spans="1:3" ht="19.5" customHeight="1">
      <c r="A58" s="59"/>
      <c r="B58" s="59"/>
      <c r="C58" s="60"/>
    </row>
    <row r="59" spans="1:3" ht="19.5" customHeight="1">
      <c r="A59" s="59"/>
      <c r="B59" s="59"/>
      <c r="C59" s="60"/>
    </row>
    <row r="60" spans="1:3" ht="14.25" customHeight="1">
      <c r="A60" s="44">
        <v>1</v>
      </c>
      <c r="B60" s="44">
        <v>2</v>
      </c>
      <c r="C60" s="45">
        <v>3</v>
      </c>
    </row>
    <row r="61" spans="1:3" ht="30" customHeight="1">
      <c r="A61" s="13">
        <v>400000</v>
      </c>
      <c r="B61" s="14" t="s">
        <v>30</v>
      </c>
      <c r="C61" s="15">
        <f>C62+C69+C76+C81</f>
        <v>26663014</v>
      </c>
    </row>
    <row r="62" spans="1:3" ht="30" customHeight="1">
      <c r="A62" s="13">
        <v>410000</v>
      </c>
      <c r="B62" s="14" t="s">
        <v>31</v>
      </c>
      <c r="C62" s="15">
        <f>SUM(C63:C68)</f>
        <v>1227600</v>
      </c>
    </row>
    <row r="63" spans="1:3" ht="30" customHeight="1">
      <c r="A63" s="19">
        <v>411000</v>
      </c>
      <c r="B63" s="14" t="s">
        <v>32</v>
      </c>
      <c r="C63" s="18">
        <v>954707</v>
      </c>
    </row>
    <row r="64" spans="1:3" ht="36.75" customHeight="1">
      <c r="A64" s="19">
        <v>412000</v>
      </c>
      <c r="B64" s="14" t="s">
        <v>33</v>
      </c>
      <c r="C64" s="15">
        <v>170893</v>
      </c>
    </row>
    <row r="65" spans="1:3" ht="30" customHeight="1">
      <c r="A65" s="19">
        <v>413000</v>
      </c>
      <c r="B65" s="14" t="s">
        <v>34</v>
      </c>
      <c r="C65" s="15">
        <v>12000</v>
      </c>
    </row>
    <row r="66" spans="1:3" ht="30" customHeight="1">
      <c r="A66" s="19">
        <v>414000</v>
      </c>
      <c r="B66" s="14" t="s">
        <v>35</v>
      </c>
      <c r="C66" s="15">
        <v>45000</v>
      </c>
    </row>
    <row r="67" spans="1:3" ht="30" customHeight="1">
      <c r="A67" s="19">
        <v>415000</v>
      </c>
      <c r="B67" s="14" t="s">
        <v>36</v>
      </c>
      <c r="C67" s="15">
        <v>15000</v>
      </c>
    </row>
    <row r="68" spans="1:3" ht="37.5" customHeight="1">
      <c r="A68" s="19">
        <v>416000</v>
      </c>
      <c r="B68" s="14" t="s">
        <v>37</v>
      </c>
      <c r="C68" s="15">
        <v>30000</v>
      </c>
    </row>
    <row r="69" spans="1:3" ht="30" customHeight="1">
      <c r="A69" s="19">
        <v>420000</v>
      </c>
      <c r="B69" s="14" t="s">
        <v>38</v>
      </c>
      <c r="C69" s="15">
        <f>SUM(C70:C75)</f>
        <v>761300</v>
      </c>
    </row>
    <row r="70" spans="1:3" ht="30" customHeight="1">
      <c r="A70" s="19">
        <v>421000</v>
      </c>
      <c r="B70" s="14" t="s">
        <v>39</v>
      </c>
      <c r="C70" s="15">
        <v>331700</v>
      </c>
    </row>
    <row r="71" spans="1:3" ht="30" customHeight="1">
      <c r="A71" s="19">
        <v>422000</v>
      </c>
      <c r="B71" s="14" t="s">
        <v>40</v>
      </c>
      <c r="C71" s="15">
        <v>35000</v>
      </c>
    </row>
    <row r="72" spans="1:3" ht="30" customHeight="1">
      <c r="A72" s="19">
        <v>423000</v>
      </c>
      <c r="B72" s="14" t="s">
        <v>41</v>
      </c>
      <c r="C72" s="15">
        <v>195500</v>
      </c>
    </row>
    <row r="73" spans="1:3" ht="30" customHeight="1">
      <c r="A73" s="19">
        <v>424000</v>
      </c>
      <c r="B73" s="14" t="s">
        <v>42</v>
      </c>
      <c r="C73" s="15">
        <v>100</v>
      </c>
    </row>
    <row r="74" spans="1:3" ht="36" customHeight="1">
      <c r="A74" s="19">
        <v>425000</v>
      </c>
      <c r="B74" s="14" t="s">
        <v>43</v>
      </c>
      <c r="C74" s="15">
        <v>104000</v>
      </c>
    </row>
    <row r="75" spans="1:3" ht="30" customHeight="1">
      <c r="A75" s="19">
        <v>426000</v>
      </c>
      <c r="B75" s="14" t="s">
        <v>44</v>
      </c>
      <c r="C75" s="15">
        <v>95000</v>
      </c>
    </row>
    <row r="76" spans="1:3" ht="30" customHeight="1">
      <c r="A76" s="19">
        <v>470000</v>
      </c>
      <c r="B76" s="20" t="s">
        <v>45</v>
      </c>
      <c r="C76" s="15">
        <f>C77</f>
        <v>24662114</v>
      </c>
    </row>
    <row r="77" spans="1:3" ht="52.5" customHeight="1">
      <c r="A77" s="19">
        <v>471000</v>
      </c>
      <c r="B77" s="20" t="s">
        <v>46</v>
      </c>
      <c r="C77" s="15">
        <f>C78+C79+C80</f>
        <v>24662114</v>
      </c>
    </row>
    <row r="78" spans="1:3" ht="39.75" customHeight="1">
      <c r="A78" s="19">
        <v>471100</v>
      </c>
      <c r="B78" s="20" t="s">
        <v>47</v>
      </c>
      <c r="C78" s="15">
        <f>C119</f>
        <v>15718452</v>
      </c>
    </row>
    <row r="79" spans="1:3" ht="38.25" customHeight="1">
      <c r="A79" s="19">
        <v>471200</v>
      </c>
      <c r="B79" s="20" t="s">
        <v>48</v>
      </c>
      <c r="C79" s="15">
        <f>C128</f>
        <v>1911664</v>
      </c>
    </row>
    <row r="80" spans="1:3" ht="54" customHeight="1">
      <c r="A80" s="13">
        <v>471900</v>
      </c>
      <c r="B80" s="20" t="s">
        <v>49</v>
      </c>
      <c r="C80" s="15">
        <f>C133</f>
        <v>7031998</v>
      </c>
    </row>
    <row r="81" spans="1:3" ht="30" customHeight="1">
      <c r="A81" s="19">
        <v>480000</v>
      </c>
      <c r="B81" s="14" t="s">
        <v>50</v>
      </c>
      <c r="C81" s="15">
        <f>SUM(C82:C82)</f>
        <v>12000</v>
      </c>
    </row>
    <row r="82" spans="1:3" ht="52.5" customHeight="1">
      <c r="A82" s="19">
        <v>482000</v>
      </c>
      <c r="B82" s="20" t="s">
        <v>51</v>
      </c>
      <c r="C82" s="15">
        <v>12000</v>
      </c>
    </row>
    <row r="83" spans="1:3" ht="30" customHeight="1">
      <c r="A83" s="19">
        <v>500000</v>
      </c>
      <c r="B83" s="20" t="s">
        <v>52</v>
      </c>
      <c r="C83" s="15">
        <f>C84</f>
        <v>257186</v>
      </c>
    </row>
    <row r="84" spans="1:3" ht="30" customHeight="1">
      <c r="A84" s="19">
        <v>510000</v>
      </c>
      <c r="B84" s="20" t="s">
        <v>53</v>
      </c>
      <c r="C84" s="15">
        <f>SUM(C85:C87)</f>
        <v>257186</v>
      </c>
    </row>
    <row r="85" spans="1:3" ht="30" customHeight="1">
      <c r="A85" s="19">
        <v>511000</v>
      </c>
      <c r="B85" s="20" t="s">
        <v>54</v>
      </c>
      <c r="C85" s="15">
        <v>58513</v>
      </c>
    </row>
    <row r="86" spans="1:3" ht="30" customHeight="1">
      <c r="A86" s="19">
        <v>512000</v>
      </c>
      <c r="B86" s="20" t="s">
        <v>55</v>
      </c>
      <c r="C86" s="15">
        <v>184503</v>
      </c>
    </row>
    <row r="87" spans="1:3" ht="30" customHeight="1">
      <c r="A87" s="19">
        <v>513000</v>
      </c>
      <c r="B87" s="20" t="s">
        <v>56</v>
      </c>
      <c r="C87" s="15">
        <v>14170</v>
      </c>
    </row>
    <row r="88" spans="1:3" ht="30" customHeight="1">
      <c r="A88" s="16"/>
      <c r="B88" s="22" t="s">
        <v>57</v>
      </c>
      <c r="C88" s="18">
        <f>C61+C83</f>
        <v>26920200</v>
      </c>
    </row>
    <row r="89" spans="1:3" ht="20.25" customHeight="1">
      <c r="A89" s="27"/>
      <c r="B89" s="28"/>
      <c r="C89" s="29"/>
    </row>
    <row r="90" spans="1:3" ht="15" customHeight="1">
      <c r="A90" s="27"/>
      <c r="B90" s="30"/>
      <c r="C90" s="31"/>
    </row>
    <row r="91" spans="1:3" ht="21.75" customHeight="1">
      <c r="A91" s="64" t="s">
        <v>124</v>
      </c>
      <c r="B91" s="64"/>
      <c r="C91" s="64"/>
    </row>
    <row r="92" spans="1:3" ht="12.75" customHeight="1">
      <c r="A92" s="9"/>
      <c r="B92" s="9"/>
      <c r="C92" s="9"/>
    </row>
    <row r="93" spans="1:3" ht="14.25" customHeight="1">
      <c r="A93" s="9"/>
      <c r="B93" s="10" t="s">
        <v>125</v>
      </c>
      <c r="C93" s="9"/>
    </row>
    <row r="94" spans="1:3" ht="13.5" customHeight="1">
      <c r="A94" s="9"/>
      <c r="B94" s="10"/>
      <c r="C94" s="9"/>
    </row>
    <row r="95" spans="1:3" ht="68.25" customHeight="1">
      <c r="A95" s="67" t="s">
        <v>130</v>
      </c>
      <c r="B95" s="67"/>
      <c r="C95" s="67"/>
    </row>
    <row r="96" spans="1:3" ht="15" customHeight="1">
      <c r="A96" s="32"/>
      <c r="B96" s="32"/>
      <c r="C96" s="32"/>
    </row>
    <row r="97" ht="15" customHeight="1">
      <c r="C97" s="12" t="s">
        <v>1</v>
      </c>
    </row>
    <row r="98" spans="1:3" ht="18">
      <c r="A98" s="68" t="s">
        <v>2</v>
      </c>
      <c r="B98" s="59" t="s">
        <v>28</v>
      </c>
      <c r="C98" s="60" t="s">
        <v>73</v>
      </c>
    </row>
    <row r="99" spans="1:3" ht="12.75" customHeight="1">
      <c r="A99" s="68"/>
      <c r="B99" s="59"/>
      <c r="C99" s="60"/>
    </row>
    <row r="100" spans="1:3" ht="21.75" customHeight="1">
      <c r="A100" s="68"/>
      <c r="B100" s="59"/>
      <c r="C100" s="60"/>
    </row>
    <row r="101" spans="1:3" ht="13.5" customHeight="1">
      <c r="A101" s="44">
        <v>1</v>
      </c>
      <c r="B101" s="44">
        <v>2</v>
      </c>
      <c r="C101" s="45">
        <v>3</v>
      </c>
    </row>
    <row r="102" spans="1:3" ht="30" customHeight="1">
      <c r="A102" s="13">
        <v>400000</v>
      </c>
      <c r="B102" s="14" t="s">
        <v>30</v>
      </c>
      <c r="C102" s="15">
        <f>C103+C110+C117+C147</f>
        <v>26663014</v>
      </c>
    </row>
    <row r="103" spans="1:3" ht="30" customHeight="1">
      <c r="A103" s="13">
        <v>410000</v>
      </c>
      <c r="B103" s="14" t="s">
        <v>31</v>
      </c>
      <c r="C103" s="15">
        <f>SUM(C104:C109)</f>
        <v>1227600</v>
      </c>
    </row>
    <row r="104" spans="1:3" ht="30" customHeight="1">
      <c r="A104" s="19">
        <v>411000</v>
      </c>
      <c r="B104" s="14" t="s">
        <v>32</v>
      </c>
      <c r="C104" s="18">
        <v>954707</v>
      </c>
    </row>
    <row r="105" spans="1:3" ht="36" customHeight="1">
      <c r="A105" s="19">
        <v>412000</v>
      </c>
      <c r="B105" s="14" t="s">
        <v>33</v>
      </c>
      <c r="C105" s="15">
        <v>170893</v>
      </c>
    </row>
    <row r="106" spans="1:3" ht="30" customHeight="1">
      <c r="A106" s="19">
        <v>413000</v>
      </c>
      <c r="B106" s="14" t="s">
        <v>34</v>
      </c>
      <c r="C106" s="15">
        <v>12000</v>
      </c>
    </row>
    <row r="107" spans="1:3" ht="30" customHeight="1">
      <c r="A107" s="19">
        <v>414000</v>
      </c>
      <c r="B107" s="14" t="s">
        <v>35</v>
      </c>
      <c r="C107" s="15">
        <v>45000</v>
      </c>
    </row>
    <row r="108" spans="1:3" ht="30" customHeight="1">
      <c r="A108" s="19">
        <v>415000</v>
      </c>
      <c r="B108" s="14" t="s">
        <v>36</v>
      </c>
      <c r="C108" s="15">
        <v>15000</v>
      </c>
    </row>
    <row r="109" spans="1:3" ht="37.5" customHeight="1">
      <c r="A109" s="19">
        <v>416000</v>
      </c>
      <c r="B109" s="14" t="s">
        <v>37</v>
      </c>
      <c r="C109" s="15">
        <v>30000</v>
      </c>
    </row>
    <row r="110" spans="1:3" ht="30" customHeight="1">
      <c r="A110" s="19">
        <v>420000</v>
      </c>
      <c r="B110" s="14" t="s">
        <v>38</v>
      </c>
      <c r="C110" s="15">
        <f>SUM(C111:C116)</f>
        <v>761300</v>
      </c>
    </row>
    <row r="111" spans="1:3" ht="30" customHeight="1">
      <c r="A111" s="19">
        <v>421000</v>
      </c>
      <c r="B111" s="14" t="s">
        <v>39</v>
      </c>
      <c r="C111" s="15">
        <v>331700</v>
      </c>
    </row>
    <row r="112" spans="1:3" ht="30" customHeight="1">
      <c r="A112" s="19">
        <v>422000</v>
      </c>
      <c r="B112" s="14" t="s">
        <v>40</v>
      </c>
      <c r="C112" s="15">
        <v>35000</v>
      </c>
    </row>
    <row r="113" spans="1:3" ht="30" customHeight="1">
      <c r="A113" s="19">
        <v>423000</v>
      </c>
      <c r="B113" s="14" t="s">
        <v>41</v>
      </c>
      <c r="C113" s="15">
        <v>195500</v>
      </c>
    </row>
    <row r="114" spans="1:3" ht="30" customHeight="1">
      <c r="A114" s="19">
        <v>424000</v>
      </c>
      <c r="B114" s="14" t="s">
        <v>42</v>
      </c>
      <c r="C114" s="15">
        <v>100</v>
      </c>
    </row>
    <row r="115" spans="1:3" ht="33.75" customHeight="1">
      <c r="A115" s="19">
        <v>425000</v>
      </c>
      <c r="B115" s="14" t="s">
        <v>43</v>
      </c>
      <c r="C115" s="15">
        <v>104000</v>
      </c>
    </row>
    <row r="116" spans="1:3" ht="30" customHeight="1">
      <c r="A116" s="19">
        <v>426000</v>
      </c>
      <c r="B116" s="14" t="s">
        <v>44</v>
      </c>
      <c r="C116" s="15">
        <v>95000</v>
      </c>
    </row>
    <row r="117" spans="1:3" ht="30" customHeight="1">
      <c r="A117" s="19">
        <v>470000</v>
      </c>
      <c r="B117" s="20" t="s">
        <v>45</v>
      </c>
      <c r="C117" s="15">
        <f>C118</f>
        <v>24662114</v>
      </c>
    </row>
    <row r="118" spans="1:3" ht="52.5" customHeight="1">
      <c r="A118" s="19">
        <v>471000</v>
      </c>
      <c r="B118" s="20" t="s">
        <v>46</v>
      </c>
      <c r="C118" s="15">
        <f>C119+C128+C133</f>
        <v>24662114</v>
      </c>
    </row>
    <row r="119" spans="1:3" ht="39" customHeight="1">
      <c r="A119" s="19">
        <v>471100</v>
      </c>
      <c r="B119" s="20" t="s">
        <v>47</v>
      </c>
      <c r="C119" s="18">
        <f>SUM(C120:C127)</f>
        <v>15718452</v>
      </c>
    </row>
    <row r="120" spans="1:4" ht="41.25" customHeight="1">
      <c r="A120" s="19" t="s">
        <v>79</v>
      </c>
      <c r="B120" s="20" t="s">
        <v>58</v>
      </c>
      <c r="C120" s="15">
        <v>13575198</v>
      </c>
      <c r="D120" s="15"/>
    </row>
    <row r="121" spans="1:3" ht="38.25" customHeight="1">
      <c r="A121" s="19" t="s">
        <v>80</v>
      </c>
      <c r="B121" s="14" t="s">
        <v>59</v>
      </c>
      <c r="C121" s="18">
        <v>1511100</v>
      </c>
    </row>
    <row r="122" spans="1:3" ht="39.75" customHeight="1">
      <c r="A122" s="19" t="s">
        <v>82</v>
      </c>
      <c r="B122" s="20" t="s">
        <v>94</v>
      </c>
      <c r="C122" s="18">
        <v>3000</v>
      </c>
    </row>
    <row r="123" spans="1:3" ht="41.25" customHeight="1">
      <c r="A123" s="19" t="s">
        <v>81</v>
      </c>
      <c r="B123" s="20" t="s">
        <v>60</v>
      </c>
      <c r="C123" s="15">
        <v>120000</v>
      </c>
    </row>
    <row r="124" spans="1:3" ht="30" customHeight="1">
      <c r="A124" s="19" t="s">
        <v>83</v>
      </c>
      <c r="B124" s="20" t="s">
        <v>85</v>
      </c>
      <c r="C124" s="15">
        <v>184560</v>
      </c>
    </row>
    <row r="125" spans="1:3" ht="43.5" customHeight="1">
      <c r="A125" s="19" t="s">
        <v>84</v>
      </c>
      <c r="B125" s="20" t="s">
        <v>86</v>
      </c>
      <c r="C125" s="15">
        <v>314994</v>
      </c>
    </row>
    <row r="126" spans="1:3" ht="31.5" customHeight="1">
      <c r="A126" s="19" t="s">
        <v>87</v>
      </c>
      <c r="B126" s="20" t="s">
        <v>88</v>
      </c>
      <c r="C126" s="15">
        <v>5520</v>
      </c>
    </row>
    <row r="127" spans="1:3" ht="30" customHeight="1">
      <c r="A127" s="19" t="s">
        <v>89</v>
      </c>
      <c r="B127" s="20" t="s">
        <v>90</v>
      </c>
      <c r="C127" s="15">
        <v>4080</v>
      </c>
    </row>
    <row r="128" spans="1:5" ht="36.75" customHeight="1">
      <c r="A128" s="19">
        <v>471200</v>
      </c>
      <c r="B128" s="20" t="s">
        <v>48</v>
      </c>
      <c r="C128" s="15">
        <f>C129+C130+C131+C132</f>
        <v>1911664</v>
      </c>
      <c r="E128" s="33"/>
    </row>
    <row r="129" spans="1:5" ht="37.5" customHeight="1">
      <c r="A129" s="19" t="s">
        <v>91</v>
      </c>
      <c r="B129" s="20" t="s">
        <v>92</v>
      </c>
      <c r="C129" s="15">
        <v>1467360</v>
      </c>
      <c r="E129" s="33"/>
    </row>
    <row r="130" spans="1:5" ht="38.25" customHeight="1">
      <c r="A130" s="19" t="s">
        <v>93</v>
      </c>
      <c r="B130" s="20" t="s">
        <v>95</v>
      </c>
      <c r="C130" s="15">
        <v>30000</v>
      </c>
      <c r="E130" s="33"/>
    </row>
    <row r="131" spans="1:7" ht="38.25" customHeight="1">
      <c r="A131" s="19" t="s">
        <v>96</v>
      </c>
      <c r="B131" s="20" t="s">
        <v>97</v>
      </c>
      <c r="C131" s="18">
        <v>374304</v>
      </c>
      <c r="D131" s="56"/>
      <c r="E131" s="33"/>
      <c r="F131" s="33"/>
      <c r="G131" s="33"/>
    </row>
    <row r="132" spans="1:7" ht="32.25" customHeight="1">
      <c r="A132" s="19" t="s">
        <v>98</v>
      </c>
      <c r="B132" s="20" t="s">
        <v>114</v>
      </c>
      <c r="C132" s="15">
        <v>40000</v>
      </c>
      <c r="E132" s="33"/>
      <c r="F132" s="33"/>
      <c r="G132" s="33"/>
    </row>
    <row r="133" spans="1:3" ht="52.5" customHeight="1">
      <c r="A133" s="13">
        <v>471900</v>
      </c>
      <c r="B133" s="20" t="s">
        <v>49</v>
      </c>
      <c r="C133" s="15">
        <f>SUM(C134:C146)</f>
        <v>7031998</v>
      </c>
    </row>
    <row r="134" spans="1:3" ht="69" customHeight="1">
      <c r="A134" s="13" t="s">
        <v>99</v>
      </c>
      <c r="B134" s="20" t="s">
        <v>61</v>
      </c>
      <c r="C134" s="15">
        <v>2125560</v>
      </c>
    </row>
    <row r="135" spans="1:3" ht="71.25" customHeight="1">
      <c r="A135" s="13" t="s">
        <v>101</v>
      </c>
      <c r="B135" s="20" t="s">
        <v>103</v>
      </c>
      <c r="C135" s="15">
        <v>26400</v>
      </c>
    </row>
    <row r="136" spans="1:3" ht="56.25" customHeight="1">
      <c r="A136" s="13" t="s">
        <v>100</v>
      </c>
      <c r="B136" s="20" t="s">
        <v>62</v>
      </c>
      <c r="C136" s="15">
        <v>282900</v>
      </c>
    </row>
    <row r="137" spans="1:3" ht="52.5" customHeight="1">
      <c r="A137" s="13" t="s">
        <v>102</v>
      </c>
      <c r="B137" s="20" t="s">
        <v>132</v>
      </c>
      <c r="C137" s="15">
        <v>65203</v>
      </c>
    </row>
    <row r="138" spans="1:3" ht="36.75" customHeight="1">
      <c r="A138" s="13" t="s">
        <v>108</v>
      </c>
      <c r="B138" s="20" t="s">
        <v>109</v>
      </c>
      <c r="C138" s="15">
        <v>15881</v>
      </c>
    </row>
    <row r="139" spans="1:3" ht="54.75" customHeight="1">
      <c r="A139" s="13" t="s">
        <v>104</v>
      </c>
      <c r="B139" s="20" t="s">
        <v>63</v>
      </c>
      <c r="C139" s="15">
        <v>3728059</v>
      </c>
    </row>
    <row r="140" spans="1:3" ht="54.75" customHeight="1">
      <c r="A140" s="13" t="s">
        <v>105</v>
      </c>
      <c r="B140" s="20" t="s">
        <v>64</v>
      </c>
      <c r="C140" s="15">
        <v>47300</v>
      </c>
    </row>
    <row r="141" spans="1:3" ht="39.75" customHeight="1">
      <c r="A141" s="13" t="s">
        <v>106</v>
      </c>
      <c r="B141" s="20" t="s">
        <v>65</v>
      </c>
      <c r="C141" s="15">
        <v>506000</v>
      </c>
    </row>
    <row r="142" spans="1:3" ht="72" customHeight="1">
      <c r="A142" s="13" t="s">
        <v>107</v>
      </c>
      <c r="B142" s="20" t="s">
        <v>133</v>
      </c>
      <c r="C142" s="15">
        <v>116379</v>
      </c>
    </row>
    <row r="143" spans="1:3" ht="57.75" customHeight="1">
      <c r="A143" s="13" t="s">
        <v>110</v>
      </c>
      <c r="B143" s="20" t="s">
        <v>111</v>
      </c>
      <c r="C143" s="15">
        <v>33301</v>
      </c>
    </row>
    <row r="144" spans="1:3" ht="70.5" customHeight="1">
      <c r="A144" s="13">
        <v>4719400</v>
      </c>
      <c r="B144" s="20" t="s">
        <v>66</v>
      </c>
      <c r="C144" s="15">
        <v>73755</v>
      </c>
    </row>
    <row r="145" spans="1:3" ht="59.25" customHeight="1">
      <c r="A145" s="13" t="s">
        <v>112</v>
      </c>
      <c r="B145" s="20" t="s">
        <v>67</v>
      </c>
      <c r="C145" s="15">
        <v>3300</v>
      </c>
    </row>
    <row r="146" spans="1:3" ht="55.5" customHeight="1">
      <c r="A146" s="13" t="s">
        <v>113</v>
      </c>
      <c r="B146" s="20" t="s">
        <v>134</v>
      </c>
      <c r="C146" s="15">
        <v>7960</v>
      </c>
    </row>
    <row r="147" spans="1:3" ht="30" customHeight="1">
      <c r="A147" s="19">
        <v>480000</v>
      </c>
      <c r="B147" s="14" t="s">
        <v>50</v>
      </c>
      <c r="C147" s="15">
        <f>SUM(C148:C148)</f>
        <v>12000</v>
      </c>
    </row>
    <row r="148" spans="1:3" ht="52.5" customHeight="1">
      <c r="A148" s="19">
        <v>482000</v>
      </c>
      <c r="B148" s="20" t="s">
        <v>51</v>
      </c>
      <c r="C148" s="15">
        <v>12000</v>
      </c>
    </row>
    <row r="149" spans="1:3" ht="30" customHeight="1">
      <c r="A149" s="19">
        <v>500000</v>
      </c>
      <c r="B149" s="20" t="s">
        <v>52</v>
      </c>
      <c r="C149" s="15">
        <f>C150</f>
        <v>257186</v>
      </c>
    </row>
    <row r="150" spans="1:3" ht="30" customHeight="1">
      <c r="A150" s="19">
        <v>510000</v>
      </c>
      <c r="B150" s="20" t="s">
        <v>53</v>
      </c>
      <c r="C150" s="15">
        <f>SUM(C151:C153)</f>
        <v>257186</v>
      </c>
    </row>
    <row r="151" spans="1:3" ht="30" customHeight="1">
      <c r="A151" s="19">
        <v>511000</v>
      </c>
      <c r="B151" s="20" t="s">
        <v>54</v>
      </c>
      <c r="C151" s="15">
        <v>58513</v>
      </c>
    </row>
    <row r="152" spans="1:3" ht="30" customHeight="1">
      <c r="A152" s="19">
        <v>512000</v>
      </c>
      <c r="B152" s="20" t="s">
        <v>55</v>
      </c>
      <c r="C152" s="15">
        <v>184503</v>
      </c>
    </row>
    <row r="153" spans="1:3" ht="30" customHeight="1">
      <c r="A153" s="19">
        <v>513000</v>
      </c>
      <c r="B153" s="20" t="s">
        <v>56</v>
      </c>
      <c r="C153" s="15">
        <v>14170</v>
      </c>
    </row>
    <row r="154" spans="1:3" ht="30" customHeight="1">
      <c r="A154" s="16"/>
      <c r="B154" s="22" t="s">
        <v>57</v>
      </c>
      <c r="C154" s="18">
        <f>C102+C149</f>
        <v>26920200</v>
      </c>
    </row>
    <row r="155" spans="1:3" ht="28.5" customHeight="1">
      <c r="A155" s="58" t="s">
        <v>68</v>
      </c>
      <c r="B155" s="58"/>
      <c r="C155" s="58"/>
    </row>
    <row r="156" spans="1:3" ht="16.5" customHeight="1">
      <c r="A156" s="34"/>
      <c r="B156" s="34"/>
      <c r="C156" s="34"/>
    </row>
    <row r="157" spans="1:3" ht="15.75" customHeight="1">
      <c r="A157" s="34"/>
      <c r="B157" s="34"/>
      <c r="C157" s="34"/>
    </row>
    <row r="158" spans="1:3" ht="16.5" customHeight="1">
      <c r="A158" s="34"/>
      <c r="B158" s="35" t="s">
        <v>126</v>
      </c>
      <c r="C158" s="34"/>
    </row>
    <row r="159" ht="12.75" customHeight="1"/>
    <row r="160" spans="1:3" ht="59.25" customHeight="1">
      <c r="A160" s="57" t="s">
        <v>127</v>
      </c>
      <c r="B160" s="65"/>
      <c r="C160" s="65"/>
    </row>
    <row r="161" spans="1:3" ht="18" customHeight="1">
      <c r="A161" s="4"/>
      <c r="B161" s="36"/>
      <c r="C161" s="36"/>
    </row>
    <row r="162" spans="1:3" ht="15.75" customHeight="1">
      <c r="A162" s="4"/>
      <c r="B162" s="36"/>
      <c r="C162" s="36"/>
    </row>
    <row r="163" spans="1:3" ht="16.5" customHeight="1">
      <c r="A163" s="4"/>
      <c r="B163" s="37" t="s">
        <v>128</v>
      </c>
      <c r="C163" s="36"/>
    </row>
    <row r="164" spans="1:3" ht="17.25" customHeight="1">
      <c r="A164" s="4"/>
      <c r="B164" s="37"/>
      <c r="C164" s="36"/>
    </row>
    <row r="165" spans="1:3" ht="93" customHeight="1">
      <c r="A165" s="57" t="s">
        <v>131</v>
      </c>
      <c r="B165" s="69"/>
      <c r="C165" s="69"/>
    </row>
    <row r="166" spans="1:3" ht="21.75" customHeight="1">
      <c r="A166" s="4"/>
      <c r="B166" s="38"/>
      <c r="C166" s="38"/>
    </row>
    <row r="167" spans="1:3" ht="16.5" customHeight="1">
      <c r="A167" s="4"/>
      <c r="B167" s="39" t="s">
        <v>129</v>
      </c>
      <c r="C167" s="38"/>
    </row>
    <row r="168" spans="1:3" ht="12" customHeight="1">
      <c r="A168" s="9"/>
      <c r="B168" s="10"/>
      <c r="C168" s="11"/>
    </row>
    <row r="169" spans="1:3" ht="59.25" customHeight="1">
      <c r="A169" s="61" t="s">
        <v>75</v>
      </c>
      <c r="B169" s="66"/>
      <c r="C169" s="66"/>
    </row>
    <row r="170" spans="1:3" ht="18">
      <c r="A170" s="9"/>
      <c r="B170" s="40"/>
      <c r="C170" s="11"/>
    </row>
    <row r="171" spans="1:3" ht="18">
      <c r="A171" s="6"/>
      <c r="B171" s="5"/>
      <c r="C171" s="7"/>
    </row>
    <row r="172" ht="18">
      <c r="A172" s="41" t="s">
        <v>135</v>
      </c>
    </row>
    <row r="173" ht="18">
      <c r="A173" s="42" t="s">
        <v>138</v>
      </c>
    </row>
    <row r="176" ht="18">
      <c r="C176" s="37" t="s">
        <v>69</v>
      </c>
    </row>
    <row r="178" ht="18">
      <c r="C178" s="43" t="s">
        <v>70</v>
      </c>
    </row>
  </sheetData>
  <mergeCells count="25">
    <mergeCell ref="A155:C155"/>
    <mergeCell ref="A160:C160"/>
    <mergeCell ref="A169:C169"/>
    <mergeCell ref="A91:C91"/>
    <mergeCell ref="A95:C95"/>
    <mergeCell ref="A98:A100"/>
    <mergeCell ref="B98:B100"/>
    <mergeCell ref="C98:C100"/>
    <mergeCell ref="A165:C165"/>
    <mergeCell ref="A2:C7"/>
    <mergeCell ref="A10:C10"/>
    <mergeCell ref="A11:C11"/>
    <mergeCell ref="A26:A27"/>
    <mergeCell ref="B26:B27"/>
    <mergeCell ref="C26:C27"/>
    <mergeCell ref="A24:B24"/>
    <mergeCell ref="A12:C12"/>
    <mergeCell ref="A15:C15"/>
    <mergeCell ref="A17:C17"/>
    <mergeCell ref="A21:C22"/>
    <mergeCell ref="A53:C53"/>
    <mergeCell ref="A55:C55"/>
    <mergeCell ref="A57:A59"/>
    <mergeCell ref="B57:B59"/>
    <mergeCell ref="C57:C59"/>
  </mergeCells>
  <printOptions/>
  <pageMargins left="0.85" right="0.75" top="1" bottom="1" header="0.5" footer="0.5"/>
  <pageSetup horizontalDpi="600" verticalDpi="600" orientation="portrait" paperSize="9" scale="76" r:id="rId1"/>
  <rowBreaks count="6" manualBreakCount="6">
    <brk id="40" max="2" man="1"/>
    <brk id="68" max="2" man="1"/>
    <brk id="90" max="2" man="1"/>
    <brk id="122" max="2" man="1"/>
    <brk id="142" max="2" man="1"/>
    <brk id="166" max="2" man="1"/>
  </rowBreaks>
</worksheet>
</file>

<file path=xl/worksheets/sheet2.xml><?xml version="1.0" encoding="utf-8"?>
<worksheet xmlns="http://schemas.openxmlformats.org/spreadsheetml/2006/main" xmlns:r="http://schemas.openxmlformats.org/officeDocument/2006/relationships">
  <dimension ref="A1:E73"/>
  <sheetViews>
    <sheetView view="pageBreakPreview" zoomScale="60" zoomScaleNormal="75" workbookViewId="0" topLeftCell="A57">
      <selection activeCell="J65" sqref="J65"/>
    </sheetView>
  </sheetViews>
  <sheetFormatPr defaultColWidth="9.140625" defaultRowHeight="12.75"/>
  <cols>
    <col min="1" max="1" width="17.421875" style="1" customWidth="1"/>
    <col min="2" max="2" width="55.421875" style="2" customWidth="1"/>
    <col min="3" max="3" width="21.140625" style="3" hidden="1" customWidth="1"/>
    <col min="4" max="4" width="20.421875" style="2" customWidth="1"/>
    <col min="5" max="5" width="20.00390625" style="2" customWidth="1"/>
    <col min="6" max="16384" width="9.140625" style="2" customWidth="1"/>
  </cols>
  <sheetData>
    <row r="1" spans="1:3" ht="11.25" customHeight="1">
      <c r="A1" s="6"/>
      <c r="B1" s="5"/>
      <c r="C1" s="7"/>
    </row>
    <row r="2" spans="1:5" ht="18">
      <c r="A2" s="76" t="s">
        <v>76</v>
      </c>
      <c r="B2" s="77"/>
      <c r="C2" s="77"/>
      <c r="D2" s="78"/>
      <c r="E2" s="78"/>
    </row>
    <row r="3" spans="1:5" ht="18.75" customHeight="1">
      <c r="A3" s="77"/>
      <c r="B3" s="77"/>
      <c r="C3" s="77"/>
      <c r="D3" s="78"/>
      <c r="E3" s="78"/>
    </row>
    <row r="4" spans="1:3" ht="18">
      <c r="A4" s="62"/>
      <c r="B4" s="62"/>
      <c r="C4" s="62"/>
    </row>
    <row r="5" spans="1:3" ht="11.25" customHeight="1">
      <c r="A5" s="61"/>
      <c r="B5" s="61"/>
      <c r="C5" s="61"/>
    </row>
    <row r="6" spans="1:5" ht="18">
      <c r="A6" s="67" t="s">
        <v>77</v>
      </c>
      <c r="B6" s="66"/>
      <c r="C6" s="66"/>
      <c r="D6" s="66"/>
      <c r="E6" s="66"/>
    </row>
    <row r="7" spans="1:5" ht="21" customHeight="1">
      <c r="A7" s="66"/>
      <c r="B7" s="66"/>
      <c r="C7" s="66"/>
      <c r="D7" s="66"/>
      <c r="E7" s="66"/>
    </row>
    <row r="8" spans="1:5" ht="15" customHeight="1">
      <c r="A8" s="9"/>
      <c r="B8" s="10"/>
      <c r="C8" s="12" t="s">
        <v>1</v>
      </c>
      <c r="E8" s="12" t="s">
        <v>1</v>
      </c>
    </row>
    <row r="9" spans="1:5" ht="27" customHeight="1">
      <c r="A9" s="72" t="s">
        <v>2</v>
      </c>
      <c r="B9" s="59" t="s">
        <v>3</v>
      </c>
      <c r="C9" s="70" t="s">
        <v>71</v>
      </c>
      <c r="D9" s="70" t="s">
        <v>72</v>
      </c>
      <c r="E9" s="70" t="s">
        <v>78</v>
      </c>
    </row>
    <row r="10" spans="1:5" ht="36.75" customHeight="1">
      <c r="A10" s="74"/>
      <c r="B10" s="59"/>
      <c r="C10" s="71"/>
      <c r="D10" s="71"/>
      <c r="E10" s="71"/>
    </row>
    <row r="11" spans="1:5" ht="13.5" customHeight="1">
      <c r="A11" s="49">
        <v>1</v>
      </c>
      <c r="B11" s="49">
        <v>2</v>
      </c>
      <c r="C11" s="50">
        <v>3</v>
      </c>
      <c r="D11" s="50">
        <v>3</v>
      </c>
      <c r="E11" s="50">
        <v>4</v>
      </c>
    </row>
    <row r="12" spans="1:5" ht="22.5" customHeight="1">
      <c r="A12" s="13">
        <v>700000</v>
      </c>
      <c r="B12" s="14" t="s">
        <v>4</v>
      </c>
      <c r="C12" s="51">
        <f>C13+C18+C19+C27</f>
        <v>26860200</v>
      </c>
      <c r="D12" s="15">
        <f>D13+D18+D19+D27</f>
        <v>28606113</v>
      </c>
      <c r="E12" s="15">
        <f>E13+E18+E19+E27</f>
        <v>29893388.085</v>
      </c>
    </row>
    <row r="13" spans="1:5" ht="21" customHeight="1">
      <c r="A13" s="13">
        <v>720000</v>
      </c>
      <c r="B13" s="14" t="s">
        <v>5</v>
      </c>
      <c r="C13" s="51">
        <f>SUM(C14:C17)</f>
        <v>12605100</v>
      </c>
      <c r="D13" s="15">
        <f>SUM(D14:D17)</f>
        <v>13424431.5</v>
      </c>
      <c r="E13" s="15">
        <f>SUM(E14:E17)</f>
        <v>14028530.9175</v>
      </c>
    </row>
    <row r="14" spans="1:5" ht="37.5" customHeight="1">
      <c r="A14" s="13">
        <v>721100</v>
      </c>
      <c r="B14" s="14" t="s">
        <v>6</v>
      </c>
      <c r="C14" s="51">
        <v>5904703</v>
      </c>
      <c r="D14" s="18">
        <f>C14+(C14*6.5%)</f>
        <v>6288508.695</v>
      </c>
      <c r="E14" s="18">
        <f>D14+(D14*4.5%)</f>
        <v>6571491.586275</v>
      </c>
    </row>
    <row r="15" spans="1:5" ht="35.25" customHeight="1">
      <c r="A15" s="13">
        <v>721200</v>
      </c>
      <c r="B15" s="14" t="s">
        <v>7</v>
      </c>
      <c r="C15" s="51">
        <v>6026382</v>
      </c>
      <c r="D15" s="18">
        <f>C15+(C15*6.5%)</f>
        <v>6418096.83</v>
      </c>
      <c r="E15" s="18">
        <f>D15+(D15*4.5%)</f>
        <v>6706911.18735</v>
      </c>
    </row>
    <row r="16" spans="1:5" ht="52.5" customHeight="1">
      <c r="A16" s="13">
        <v>721300</v>
      </c>
      <c r="B16" s="14" t="s">
        <v>8</v>
      </c>
      <c r="C16" s="51">
        <v>616751</v>
      </c>
      <c r="D16" s="18">
        <f>C16+(C16*6.5%)</f>
        <v>656839.815</v>
      </c>
      <c r="E16" s="18">
        <f>D16+(D16*4.5%)</f>
        <v>686397.6066749999</v>
      </c>
    </row>
    <row r="17" spans="1:5" ht="39.75" customHeight="1">
      <c r="A17" s="13">
        <v>721400</v>
      </c>
      <c r="B17" s="14" t="s">
        <v>9</v>
      </c>
      <c r="C17" s="51">
        <v>57264</v>
      </c>
      <c r="D17" s="18">
        <f>C17+(C17*6.5%)</f>
        <v>60986.16</v>
      </c>
      <c r="E17" s="18">
        <f>D17+(D17*4.5%)</f>
        <v>63730.537200000006</v>
      </c>
    </row>
    <row r="18" spans="1:5" ht="21.75" customHeight="1">
      <c r="A18" s="13" t="s">
        <v>10</v>
      </c>
      <c r="B18" s="14" t="s">
        <v>11</v>
      </c>
      <c r="C18" s="51">
        <v>13800000</v>
      </c>
      <c r="D18" s="18">
        <f>C18+(C18*6.5%)</f>
        <v>14697000</v>
      </c>
      <c r="E18" s="18">
        <f>D18+(D18*4.5%)</f>
        <v>15358365</v>
      </c>
    </row>
    <row r="19" spans="1:5" ht="22.5" customHeight="1">
      <c r="A19" s="13">
        <v>740000</v>
      </c>
      <c r="B19" s="14" t="s">
        <v>12</v>
      </c>
      <c r="C19" s="51">
        <f>C20+C22+C25</f>
        <v>366200</v>
      </c>
      <c r="D19" s="15">
        <f>D20+D22+D25</f>
        <v>390003</v>
      </c>
      <c r="E19" s="15">
        <f>E20+E22+E25</f>
        <v>407553.135</v>
      </c>
    </row>
    <row r="20" spans="1:5" ht="22.5" customHeight="1">
      <c r="A20" s="13">
        <v>741000</v>
      </c>
      <c r="B20" s="14" t="s">
        <v>13</v>
      </c>
      <c r="C20" s="51">
        <f>C21</f>
        <v>1000</v>
      </c>
      <c r="D20" s="15">
        <f>D21</f>
        <v>1065</v>
      </c>
      <c r="E20" s="15">
        <f>E21</f>
        <v>1112.925</v>
      </c>
    </row>
    <row r="21" spans="1:5" ht="38.25" customHeight="1">
      <c r="A21" s="13">
        <v>741160</v>
      </c>
      <c r="B21" s="14" t="s">
        <v>14</v>
      </c>
      <c r="C21" s="51">
        <v>1000</v>
      </c>
      <c r="D21" s="18">
        <f>C21+(C21*6.5%)</f>
        <v>1065</v>
      </c>
      <c r="E21" s="18">
        <f>D21+(D21*4.5%)</f>
        <v>1112.925</v>
      </c>
    </row>
    <row r="22" spans="1:5" ht="26.25" customHeight="1">
      <c r="A22" s="16">
        <v>742000</v>
      </c>
      <c r="B22" s="17" t="s">
        <v>15</v>
      </c>
      <c r="C22" s="52">
        <f>C23+C24</f>
        <v>101035</v>
      </c>
      <c r="D22" s="18">
        <f>D23+D24</f>
        <v>107602.275</v>
      </c>
      <c r="E22" s="18">
        <f>E23+E24</f>
        <v>112444.37737500001</v>
      </c>
    </row>
    <row r="23" spans="1:5" ht="55.5" customHeight="1">
      <c r="A23" s="19">
        <v>742160</v>
      </c>
      <c r="B23" s="20" t="s">
        <v>16</v>
      </c>
      <c r="C23" s="51">
        <v>52500</v>
      </c>
      <c r="D23" s="18">
        <f>C23+(C23*6.5%)</f>
        <v>55912.5</v>
      </c>
      <c r="E23" s="18">
        <f>D23+(D23*4.5%)</f>
        <v>58428.5625</v>
      </c>
    </row>
    <row r="24" spans="1:5" ht="70.5" customHeight="1">
      <c r="A24" s="19">
        <v>742360</v>
      </c>
      <c r="B24" s="20" t="s">
        <v>17</v>
      </c>
      <c r="C24" s="51">
        <v>48535</v>
      </c>
      <c r="D24" s="18">
        <f>C24+(C24*6.5%)</f>
        <v>51689.775</v>
      </c>
      <c r="E24" s="18">
        <f>D24+(D24*4.5%)</f>
        <v>54015.814875000004</v>
      </c>
    </row>
    <row r="25" spans="1:5" ht="21.75" customHeight="1">
      <c r="A25" s="13">
        <v>745000</v>
      </c>
      <c r="B25" s="14" t="s">
        <v>18</v>
      </c>
      <c r="C25" s="51">
        <f>C26</f>
        <v>264165</v>
      </c>
      <c r="D25" s="15">
        <f>D26</f>
        <v>281335.725</v>
      </c>
      <c r="E25" s="15">
        <f>E26</f>
        <v>293995.832625</v>
      </c>
    </row>
    <row r="26" spans="1:5" ht="54.75" customHeight="1">
      <c r="A26" s="19">
        <v>745160</v>
      </c>
      <c r="B26" s="14" t="s">
        <v>19</v>
      </c>
      <c r="C26" s="51">
        <v>264165</v>
      </c>
      <c r="D26" s="18">
        <f>C26+(C26*6.5%)</f>
        <v>281335.725</v>
      </c>
      <c r="E26" s="18">
        <f>D26+(D26*4.5%)</f>
        <v>293995.832625</v>
      </c>
    </row>
    <row r="27" spans="1:5" ht="36" customHeight="1">
      <c r="A27" s="13">
        <v>770000</v>
      </c>
      <c r="B27" s="14" t="s">
        <v>20</v>
      </c>
      <c r="C27" s="51">
        <f>C28+C29</f>
        <v>88900</v>
      </c>
      <c r="D27" s="15">
        <f>D28+D29</f>
        <v>94678.5</v>
      </c>
      <c r="E27" s="15">
        <f>E28+E29</f>
        <v>98939.0325</v>
      </c>
    </row>
    <row r="28" spans="1:5" ht="36.75" customHeight="1">
      <c r="A28" s="13">
        <v>771000</v>
      </c>
      <c r="B28" s="14" t="s">
        <v>20</v>
      </c>
      <c r="C28" s="51">
        <v>44074</v>
      </c>
      <c r="D28" s="18">
        <f>C28+(C28*6.5%)</f>
        <v>46938.81</v>
      </c>
      <c r="E28" s="18">
        <f>D28+(D28*4.5%)</f>
        <v>49051.05645</v>
      </c>
    </row>
    <row r="29" spans="1:5" ht="56.25" customHeight="1">
      <c r="A29" s="13">
        <v>772000</v>
      </c>
      <c r="B29" s="14" t="s">
        <v>21</v>
      </c>
      <c r="C29" s="51">
        <v>44826</v>
      </c>
      <c r="D29" s="18">
        <f>C29+(C29*6.5%)</f>
        <v>47739.69</v>
      </c>
      <c r="E29" s="18">
        <f>D29+(D29*4.5%)</f>
        <v>49887.976050000005</v>
      </c>
    </row>
    <row r="30" spans="1:5" ht="39" customHeight="1">
      <c r="A30" s="13">
        <v>900000</v>
      </c>
      <c r="B30" s="20" t="s">
        <v>22</v>
      </c>
      <c r="C30" s="51">
        <f aca="true" t="shared" si="0" ref="C30:E33">C31</f>
        <v>60000</v>
      </c>
      <c r="D30" s="15">
        <f t="shared" si="0"/>
        <v>63900</v>
      </c>
      <c r="E30" s="15">
        <f t="shared" si="0"/>
        <v>66775.5</v>
      </c>
    </row>
    <row r="31" spans="1:5" ht="40.5" customHeight="1">
      <c r="A31" s="19">
        <v>920000</v>
      </c>
      <c r="B31" s="20" t="s">
        <v>23</v>
      </c>
      <c r="C31" s="51">
        <f t="shared" si="0"/>
        <v>60000</v>
      </c>
      <c r="D31" s="15">
        <f t="shared" si="0"/>
        <v>63900</v>
      </c>
      <c r="E31" s="15">
        <f t="shared" si="0"/>
        <v>66775.5</v>
      </c>
    </row>
    <row r="32" spans="1:5" ht="45.75" customHeight="1">
      <c r="A32" s="19">
        <v>921000</v>
      </c>
      <c r="B32" s="20" t="s">
        <v>24</v>
      </c>
      <c r="C32" s="51">
        <f t="shared" si="0"/>
        <v>60000</v>
      </c>
      <c r="D32" s="15">
        <f t="shared" si="0"/>
        <v>63900</v>
      </c>
      <c r="E32" s="15">
        <f t="shared" si="0"/>
        <v>66775.5</v>
      </c>
    </row>
    <row r="33" spans="1:5" ht="58.5" customHeight="1">
      <c r="A33" s="19">
        <v>921600</v>
      </c>
      <c r="B33" s="20" t="s">
        <v>25</v>
      </c>
      <c r="C33" s="51">
        <f t="shared" si="0"/>
        <v>60000</v>
      </c>
      <c r="D33" s="15">
        <f t="shared" si="0"/>
        <v>63900</v>
      </c>
      <c r="E33" s="15">
        <f t="shared" si="0"/>
        <v>66775.5</v>
      </c>
    </row>
    <row r="34" spans="1:5" ht="72" customHeight="1">
      <c r="A34" s="19">
        <v>921660</v>
      </c>
      <c r="B34" s="20" t="s">
        <v>26</v>
      </c>
      <c r="C34" s="51">
        <v>60000</v>
      </c>
      <c r="D34" s="18">
        <f>C34+(C34*6.5%)</f>
        <v>63900</v>
      </c>
      <c r="E34" s="18">
        <f>D34+(D34*4.5%)</f>
        <v>66775.5</v>
      </c>
    </row>
    <row r="35" spans="1:5" ht="20.25" customHeight="1">
      <c r="A35" s="21"/>
      <c r="B35" s="53" t="s">
        <v>27</v>
      </c>
      <c r="C35" s="52">
        <f>C12+C30</f>
        <v>26920200</v>
      </c>
      <c r="D35" s="18">
        <f>D12+D30</f>
        <v>28670013</v>
      </c>
      <c r="E35" s="18">
        <f>E12+E30</f>
        <v>29960163.585</v>
      </c>
    </row>
    <row r="36" spans="1:3" ht="21.75" customHeight="1">
      <c r="A36" s="23"/>
      <c r="B36" s="24"/>
      <c r="C36" s="25"/>
    </row>
    <row r="37" spans="1:5" ht="15" customHeight="1">
      <c r="A37" s="26"/>
      <c r="B37" s="4"/>
      <c r="C37" s="12" t="s">
        <v>1</v>
      </c>
      <c r="E37" s="12" t="s">
        <v>1</v>
      </c>
    </row>
    <row r="38" spans="1:5" ht="19.5" customHeight="1">
      <c r="A38" s="72" t="s">
        <v>2</v>
      </c>
      <c r="B38" s="59" t="s">
        <v>28</v>
      </c>
      <c r="C38" s="70" t="s">
        <v>29</v>
      </c>
      <c r="D38" s="70" t="s">
        <v>74</v>
      </c>
      <c r="E38" s="70" t="s">
        <v>115</v>
      </c>
    </row>
    <row r="39" spans="1:5" ht="19.5" customHeight="1">
      <c r="A39" s="73"/>
      <c r="B39" s="59"/>
      <c r="C39" s="75"/>
      <c r="D39" s="75"/>
      <c r="E39" s="75"/>
    </row>
    <row r="40" spans="1:5" ht="19.5" customHeight="1">
      <c r="A40" s="74"/>
      <c r="B40" s="59"/>
      <c r="C40" s="71"/>
      <c r="D40" s="71"/>
      <c r="E40" s="71"/>
    </row>
    <row r="41" spans="1:5" ht="15" customHeight="1">
      <c r="A41" s="48">
        <v>1</v>
      </c>
      <c r="B41" s="48">
        <v>2</v>
      </c>
      <c r="C41" s="54">
        <v>3</v>
      </c>
      <c r="D41" s="22">
        <v>3</v>
      </c>
      <c r="E41" s="22">
        <v>4</v>
      </c>
    </row>
    <row r="42" spans="1:5" ht="25.5" customHeight="1">
      <c r="A42" s="13">
        <v>400000</v>
      </c>
      <c r="B42" s="14" t="s">
        <v>30</v>
      </c>
      <c r="C42" s="51">
        <f>C43+C50+C57+C62</f>
        <v>26663014</v>
      </c>
      <c r="D42" s="15">
        <f>D43+D50+D57+D62</f>
        <v>28396109.91</v>
      </c>
      <c r="E42" s="15">
        <f>E43+E50+E57+E62</f>
        <v>29673934.85595</v>
      </c>
    </row>
    <row r="43" spans="1:5" ht="25.5" customHeight="1">
      <c r="A43" s="13">
        <v>410000</v>
      </c>
      <c r="B43" s="14" t="s">
        <v>31</v>
      </c>
      <c r="C43" s="51">
        <f>SUM(C44:C49)</f>
        <v>1227600</v>
      </c>
      <c r="D43" s="15">
        <f>SUM(D44:D49)</f>
        <v>1307394</v>
      </c>
      <c r="E43" s="15">
        <f>SUM(E44:E49)</f>
        <v>1366226.73</v>
      </c>
    </row>
    <row r="44" spans="1:5" ht="25.5" customHeight="1">
      <c r="A44" s="19">
        <v>411000</v>
      </c>
      <c r="B44" s="14" t="s">
        <v>32</v>
      </c>
      <c r="C44" s="52">
        <v>954707</v>
      </c>
      <c r="D44" s="18">
        <f>C44+(C44*6.5%)</f>
        <v>1016762.955</v>
      </c>
      <c r="E44" s="18">
        <f aca="true" t="shared" si="1" ref="E44:E49">D44+(D44*4.5%)</f>
        <v>1062517.287975</v>
      </c>
    </row>
    <row r="45" spans="1:5" ht="39.75" customHeight="1">
      <c r="A45" s="19">
        <v>412000</v>
      </c>
      <c r="B45" s="14" t="s">
        <v>33</v>
      </c>
      <c r="C45" s="51">
        <v>170893</v>
      </c>
      <c r="D45" s="18">
        <f aca="true" t="shared" si="2" ref="D45:D56">C45+(C45*6.5%)</f>
        <v>182001.045</v>
      </c>
      <c r="E45" s="18">
        <f t="shared" si="1"/>
        <v>190191.09202500002</v>
      </c>
    </row>
    <row r="46" spans="1:5" ht="25.5" customHeight="1">
      <c r="A46" s="19">
        <v>413000</v>
      </c>
      <c r="B46" s="14" t="s">
        <v>34</v>
      </c>
      <c r="C46" s="51">
        <v>12000</v>
      </c>
      <c r="D46" s="18">
        <f t="shared" si="2"/>
        <v>12780</v>
      </c>
      <c r="E46" s="18">
        <f t="shared" si="1"/>
        <v>13355.1</v>
      </c>
    </row>
    <row r="47" spans="1:5" ht="25.5" customHeight="1">
      <c r="A47" s="19">
        <v>414000</v>
      </c>
      <c r="B47" s="14" t="s">
        <v>35</v>
      </c>
      <c r="C47" s="51">
        <v>45000</v>
      </c>
      <c r="D47" s="18">
        <f t="shared" si="2"/>
        <v>47925</v>
      </c>
      <c r="E47" s="18">
        <f t="shared" si="1"/>
        <v>50081.625</v>
      </c>
    </row>
    <row r="48" spans="1:5" ht="25.5" customHeight="1">
      <c r="A48" s="19">
        <v>415000</v>
      </c>
      <c r="B48" s="14" t="s">
        <v>36</v>
      </c>
      <c r="C48" s="51">
        <v>15000</v>
      </c>
      <c r="D48" s="18">
        <f t="shared" si="2"/>
        <v>15975</v>
      </c>
      <c r="E48" s="18">
        <f t="shared" si="1"/>
        <v>16693.875</v>
      </c>
    </row>
    <row r="49" spans="1:5" ht="40.5" customHeight="1">
      <c r="A49" s="19">
        <v>416000</v>
      </c>
      <c r="B49" s="14" t="s">
        <v>37</v>
      </c>
      <c r="C49" s="51">
        <v>30000</v>
      </c>
      <c r="D49" s="18">
        <f>C49+(C49*6.5%)</f>
        <v>31950</v>
      </c>
      <c r="E49" s="18">
        <f t="shared" si="1"/>
        <v>33387.75</v>
      </c>
    </row>
    <row r="50" spans="1:5" ht="25.5" customHeight="1">
      <c r="A50" s="19">
        <v>420000</v>
      </c>
      <c r="B50" s="14" t="s">
        <v>38</v>
      </c>
      <c r="C50" s="51">
        <f>SUM(C51:C56)</f>
        <v>761300</v>
      </c>
      <c r="D50" s="15">
        <f>SUM(D51:D56)</f>
        <v>810784.5</v>
      </c>
      <c r="E50" s="15">
        <f>SUM(E51:E56)</f>
        <v>847269.8024999999</v>
      </c>
    </row>
    <row r="51" spans="1:5" ht="25.5" customHeight="1">
      <c r="A51" s="19">
        <v>421000</v>
      </c>
      <c r="B51" s="14" t="s">
        <v>39</v>
      </c>
      <c r="C51" s="51">
        <v>331700</v>
      </c>
      <c r="D51" s="18">
        <f t="shared" si="2"/>
        <v>353260.5</v>
      </c>
      <c r="E51" s="18">
        <f aca="true" t="shared" si="3" ref="E51:E56">D51+(D51*4.5%)</f>
        <v>369157.2225</v>
      </c>
    </row>
    <row r="52" spans="1:5" ht="25.5" customHeight="1">
      <c r="A52" s="19">
        <v>422000</v>
      </c>
      <c r="B52" s="14" t="s">
        <v>40</v>
      </c>
      <c r="C52" s="51">
        <v>35000</v>
      </c>
      <c r="D52" s="18">
        <f t="shared" si="2"/>
        <v>37275</v>
      </c>
      <c r="E52" s="18">
        <f t="shared" si="3"/>
        <v>38952.375</v>
      </c>
    </row>
    <row r="53" spans="1:5" ht="25.5" customHeight="1">
      <c r="A53" s="19">
        <v>423000</v>
      </c>
      <c r="B53" s="14" t="s">
        <v>41</v>
      </c>
      <c r="C53" s="51">
        <v>195500</v>
      </c>
      <c r="D53" s="18">
        <f t="shared" si="2"/>
        <v>208207.5</v>
      </c>
      <c r="E53" s="18">
        <f t="shared" si="3"/>
        <v>217576.8375</v>
      </c>
    </row>
    <row r="54" spans="1:5" ht="25.5" customHeight="1">
      <c r="A54" s="19">
        <v>424000</v>
      </c>
      <c r="B54" s="14" t="s">
        <v>42</v>
      </c>
      <c r="C54" s="51">
        <v>100</v>
      </c>
      <c r="D54" s="18">
        <f t="shared" si="2"/>
        <v>106.5</v>
      </c>
      <c r="E54" s="18">
        <f t="shared" si="3"/>
        <v>111.2925</v>
      </c>
    </row>
    <row r="55" spans="1:5" ht="38.25" customHeight="1">
      <c r="A55" s="19">
        <v>425000</v>
      </c>
      <c r="B55" s="14" t="s">
        <v>43</v>
      </c>
      <c r="C55" s="51">
        <v>104000</v>
      </c>
      <c r="D55" s="18">
        <f t="shared" si="2"/>
        <v>110760</v>
      </c>
      <c r="E55" s="18">
        <f t="shared" si="3"/>
        <v>115744.2</v>
      </c>
    </row>
    <row r="56" spans="1:5" ht="25.5" customHeight="1">
      <c r="A56" s="19">
        <v>426000</v>
      </c>
      <c r="B56" s="14" t="s">
        <v>44</v>
      </c>
      <c r="C56" s="51">
        <v>95000</v>
      </c>
      <c r="D56" s="18">
        <f t="shared" si="2"/>
        <v>101175</v>
      </c>
      <c r="E56" s="18">
        <f t="shared" si="3"/>
        <v>105727.875</v>
      </c>
    </row>
    <row r="57" spans="1:5" ht="18.75" customHeight="1">
      <c r="A57" s="19">
        <v>470000</v>
      </c>
      <c r="B57" s="20" t="s">
        <v>45</v>
      </c>
      <c r="C57" s="51">
        <f>C58</f>
        <v>24662114</v>
      </c>
      <c r="D57" s="15">
        <f>D58</f>
        <v>26265151.41</v>
      </c>
      <c r="E57" s="15">
        <f>E58</f>
        <v>27447083.22345</v>
      </c>
    </row>
    <row r="58" spans="1:5" ht="55.5" customHeight="1">
      <c r="A58" s="19">
        <v>471000</v>
      </c>
      <c r="B58" s="20" t="s">
        <v>46</v>
      </c>
      <c r="C58" s="51">
        <f>C59+C60+C61</f>
        <v>24662114</v>
      </c>
      <c r="D58" s="15">
        <f>D59+D60+D61</f>
        <v>26265151.41</v>
      </c>
      <c r="E58" s="15">
        <f>E59+E60+E61</f>
        <v>27447083.22345</v>
      </c>
    </row>
    <row r="59" spans="1:5" ht="38.25" customHeight="1">
      <c r="A59" s="19">
        <v>471100</v>
      </c>
      <c r="B59" s="20" t="s">
        <v>47</v>
      </c>
      <c r="C59" s="51">
        <v>15718452</v>
      </c>
      <c r="D59" s="18">
        <f>C59+(C59*6.5%)</f>
        <v>16740151.38</v>
      </c>
      <c r="E59" s="18">
        <f>D59+(D59*4.5%)</f>
        <v>17493458.1921</v>
      </c>
    </row>
    <row r="60" spans="1:5" ht="42.75" customHeight="1">
      <c r="A60" s="19">
        <v>471200</v>
      </c>
      <c r="B60" s="20" t="s">
        <v>48</v>
      </c>
      <c r="C60" s="51">
        <v>1911664</v>
      </c>
      <c r="D60" s="18">
        <f>C60+(C60*6.5%)</f>
        <v>2035922.16</v>
      </c>
      <c r="E60" s="18">
        <f>D60+(D60*4.5%)</f>
        <v>2127538.6572</v>
      </c>
    </row>
    <row r="61" spans="1:5" ht="52.5" customHeight="1">
      <c r="A61" s="13">
        <v>471900</v>
      </c>
      <c r="B61" s="20" t="s">
        <v>49</v>
      </c>
      <c r="C61" s="51">
        <v>7031998</v>
      </c>
      <c r="D61" s="18">
        <f>C61+(C61*6.5%)</f>
        <v>7489077.87</v>
      </c>
      <c r="E61" s="18">
        <f>D61+(D61*4.5%)</f>
        <v>7826086.3741500005</v>
      </c>
    </row>
    <row r="62" spans="1:5" ht="18.75" customHeight="1">
      <c r="A62" s="19">
        <v>480000</v>
      </c>
      <c r="B62" s="14" t="s">
        <v>50</v>
      </c>
      <c r="C62" s="51">
        <f>SUM(C63:C63)</f>
        <v>12000</v>
      </c>
      <c r="D62" s="15">
        <f>SUM(D63:D63)</f>
        <v>12780</v>
      </c>
      <c r="E62" s="15">
        <f>SUM(E63:E63)</f>
        <v>13355.1</v>
      </c>
    </row>
    <row r="63" spans="1:5" ht="55.5" customHeight="1">
      <c r="A63" s="19">
        <v>482000</v>
      </c>
      <c r="B63" s="20" t="s">
        <v>51</v>
      </c>
      <c r="C63" s="51">
        <v>12000</v>
      </c>
      <c r="D63" s="18">
        <f>C63+(C63*6.5%)</f>
        <v>12780</v>
      </c>
      <c r="E63" s="18">
        <f>D63+(D63*4.5%)</f>
        <v>13355.1</v>
      </c>
    </row>
    <row r="64" spans="1:5" ht="18.75" customHeight="1">
      <c r="A64" s="19">
        <v>500000</v>
      </c>
      <c r="B64" s="20" t="s">
        <v>52</v>
      </c>
      <c r="C64" s="51">
        <f>C65</f>
        <v>257186</v>
      </c>
      <c r="D64" s="15">
        <f>D65</f>
        <v>273903.09</v>
      </c>
      <c r="E64" s="15">
        <f>E65</f>
        <v>286228.72905</v>
      </c>
    </row>
    <row r="65" spans="1:5" ht="18.75" customHeight="1">
      <c r="A65" s="19">
        <v>510000</v>
      </c>
      <c r="B65" s="20" t="s">
        <v>53</v>
      </c>
      <c r="C65" s="51">
        <f>SUM(C66:C68)</f>
        <v>257186</v>
      </c>
      <c r="D65" s="15">
        <f>SUM(D66:D68)</f>
        <v>273903.09</v>
      </c>
      <c r="E65" s="15">
        <f>SUM(E66:E68)</f>
        <v>286228.72905</v>
      </c>
    </row>
    <row r="66" spans="1:5" ht="18.75" customHeight="1">
      <c r="A66" s="19">
        <v>511000</v>
      </c>
      <c r="B66" s="20" t="s">
        <v>54</v>
      </c>
      <c r="C66" s="51">
        <v>58513</v>
      </c>
      <c r="D66" s="18">
        <f>C66+(C66*6.5%)</f>
        <v>62316.345</v>
      </c>
      <c r="E66" s="18">
        <f>D66+(D66*4.5%)</f>
        <v>65120.580525</v>
      </c>
    </row>
    <row r="67" spans="1:5" ht="18.75" customHeight="1">
      <c r="A67" s="19">
        <v>512000</v>
      </c>
      <c r="B67" s="20" t="s">
        <v>55</v>
      </c>
      <c r="C67" s="51">
        <v>184503</v>
      </c>
      <c r="D67" s="18">
        <f>C67+(C67*6.5%)</f>
        <v>196495.695</v>
      </c>
      <c r="E67" s="18">
        <f>D67+(D67*4.5%)</f>
        <v>205338.00127500002</v>
      </c>
    </row>
    <row r="68" spans="1:5" ht="18.75" customHeight="1">
      <c r="A68" s="19">
        <v>513000</v>
      </c>
      <c r="B68" s="20" t="s">
        <v>56</v>
      </c>
      <c r="C68" s="51">
        <v>14170</v>
      </c>
      <c r="D68" s="18">
        <f>C68+(C68*6.5%)</f>
        <v>15091.05</v>
      </c>
      <c r="E68" s="18">
        <f>D68+(D68*4.5%)</f>
        <v>15770.14725</v>
      </c>
    </row>
    <row r="69" spans="1:5" ht="18.75" customHeight="1">
      <c r="A69" s="16"/>
      <c r="B69" s="55" t="s">
        <v>57</v>
      </c>
      <c r="C69" s="52">
        <f>C42+C64</f>
        <v>26920200</v>
      </c>
      <c r="D69" s="52">
        <f>D42+D64</f>
        <v>28670013</v>
      </c>
      <c r="E69" s="52">
        <f>E42+E64</f>
        <v>29960163.585</v>
      </c>
    </row>
    <row r="70" spans="1:3" ht="18.75" customHeight="1">
      <c r="A70" s="27"/>
      <c r="B70" s="30"/>
      <c r="C70" s="31"/>
    </row>
    <row r="71" spans="1:3" ht="18">
      <c r="A71" s="9"/>
      <c r="B71" s="40"/>
      <c r="C71" s="11"/>
    </row>
    <row r="72" spans="1:3" ht="18">
      <c r="A72" s="9"/>
      <c r="B72" s="40"/>
      <c r="C72" s="11"/>
    </row>
    <row r="73" spans="1:3" ht="18">
      <c r="A73" s="6"/>
      <c r="B73" s="5"/>
      <c r="C73" s="7"/>
    </row>
  </sheetData>
  <mergeCells count="14">
    <mergeCell ref="D38:D40"/>
    <mergeCell ref="E38:E40"/>
    <mergeCell ref="A2:E3"/>
    <mergeCell ref="A6:E7"/>
    <mergeCell ref="A4:C4"/>
    <mergeCell ref="A5:C5"/>
    <mergeCell ref="E9:E10"/>
    <mergeCell ref="D9:D10"/>
    <mergeCell ref="A9:A10"/>
    <mergeCell ref="B9:B10"/>
    <mergeCell ref="C9:C10"/>
    <mergeCell ref="A38:A40"/>
    <mergeCell ref="B38:B40"/>
    <mergeCell ref="C38:C40"/>
  </mergeCells>
  <printOptions/>
  <pageMargins left="0.75" right="0.75" top="1" bottom="1" header="0.5" footer="0.5"/>
  <pageSetup horizontalDpi="600" verticalDpi="600" orientation="portrait" paperSize="9" scale="75" r:id="rId1"/>
  <rowBreaks count="3" manualBreakCount="3">
    <brk id="29" max="4" man="1"/>
    <brk id="59" max="4" man="1"/>
    <brk id="6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k01650</dc:creator>
  <cp:keywords/>
  <dc:description/>
  <cp:lastModifiedBy>Ankica</cp:lastModifiedBy>
  <cp:lastPrinted>2006-11-14T10:05:54Z</cp:lastPrinted>
  <dcterms:created xsi:type="dcterms:W3CDTF">2005-10-27T06:49:06Z</dcterms:created>
  <dcterms:modified xsi:type="dcterms:W3CDTF">2006-12-05T10:17:15Z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854014943</vt:i4>
  </property>
  <property fmtid="{D5CDD505-2E9C-101B-9397-08002B2CF9AE}" pid="4" name="_EmailSubje">
    <vt:lpwstr>168. Budjet Predlog odluka Nacionalna sluzba za zaposljavanje</vt:lpwstr>
  </property>
  <property fmtid="{D5CDD505-2E9C-101B-9397-08002B2CF9AE}" pid="5" name="_AuthorEma">
    <vt:lpwstr>ankica@sr.gov.yu</vt:lpwstr>
  </property>
  <property fmtid="{D5CDD505-2E9C-101B-9397-08002B2CF9AE}" pid="6" name="_AuthorEmailDisplayNa">
    <vt:lpwstr>Ankica Budisa Ninkovic</vt:lpwstr>
  </property>
</Properties>
</file>