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605" windowHeight="9120" activeTab="0"/>
  </bookViews>
  <sheets>
    <sheet name="Sheet1" sheetId="1" r:id="rId1"/>
  </sheets>
  <definedNames>
    <definedName name="_xlnm.Print_Area" localSheetId="0">'Sheet1'!$A$1:$G$934</definedName>
    <definedName name="_xlnm.Print_Titles" localSheetId="0">'Sheet1'!$73:$73</definedName>
  </definedNames>
  <calcPr fullCalcOnLoad="1"/>
</workbook>
</file>

<file path=xl/sharedStrings.xml><?xml version="1.0" encoding="utf-8"?>
<sst xmlns="http://schemas.openxmlformats.org/spreadsheetml/2006/main" count="1535" uniqueCount="788">
  <si>
    <t>65.</t>
  </si>
  <si>
    <t>66.</t>
  </si>
  <si>
    <t>67.</t>
  </si>
  <si>
    <t>Бачки Петровац</t>
  </si>
  <si>
    <t>68.</t>
  </si>
  <si>
    <t>69.</t>
  </si>
  <si>
    <t>70.</t>
  </si>
  <si>
    <t>Ариље</t>
  </si>
  <si>
    <t>71.</t>
  </si>
  <si>
    <t>Аранђеловац</t>
  </si>
  <si>
    <t>72.</t>
  </si>
  <si>
    <t>73.</t>
  </si>
  <si>
    <t>74.</t>
  </si>
  <si>
    <t>Алексинац</t>
  </si>
  <si>
    <t>75.</t>
  </si>
  <si>
    <t>Александровац</t>
  </si>
  <si>
    <t>76.</t>
  </si>
  <si>
    <t>Ада</t>
  </si>
  <si>
    <t>77.</t>
  </si>
  <si>
    <t>78.</t>
  </si>
  <si>
    <t>Зајечар</t>
  </si>
  <si>
    <t>79.</t>
  </si>
  <si>
    <t>Шид</t>
  </si>
  <si>
    <t>80.</t>
  </si>
  <si>
    <t>81.</t>
  </si>
  <si>
    <t>Косјерић</t>
  </si>
  <si>
    <t>82.</t>
  </si>
  <si>
    <t>Ковин</t>
  </si>
  <si>
    <t>83.</t>
  </si>
  <si>
    <t>84.</t>
  </si>
  <si>
    <t>85.</t>
  </si>
  <si>
    <t>Кнић</t>
  </si>
  <si>
    <t>86.</t>
  </si>
  <si>
    <t>87.</t>
  </si>
  <si>
    <t>88.</t>
  </si>
  <si>
    <t>Кањижа</t>
  </si>
  <si>
    <t>89.</t>
  </si>
  <si>
    <t>Јагодина</t>
  </si>
  <si>
    <t>90.</t>
  </si>
  <si>
    <t>91.</t>
  </si>
  <si>
    <t>92.</t>
  </si>
  <si>
    <t>Владичин Хан</t>
  </si>
  <si>
    <t>93.</t>
  </si>
  <si>
    <t>Житиште</t>
  </si>
  <si>
    <t>94.</t>
  </si>
  <si>
    <t>95.</t>
  </si>
  <si>
    <t>96.</t>
  </si>
  <si>
    <t>Деспотовац</t>
  </si>
  <si>
    <t>97.</t>
  </si>
  <si>
    <t>98.</t>
  </si>
  <si>
    <t>99.</t>
  </si>
  <si>
    <t>Гаџин Хан</t>
  </si>
  <si>
    <t>100.</t>
  </si>
  <si>
    <t>Вршац</t>
  </si>
  <si>
    <t>101.</t>
  </si>
  <si>
    <t>102.</t>
  </si>
  <si>
    <t>Врбас</t>
  </si>
  <si>
    <t>103.</t>
  </si>
  <si>
    <t>104.</t>
  </si>
  <si>
    <t>Медвеђа</t>
  </si>
  <si>
    <t>Рача</t>
  </si>
  <si>
    <t>Сечањ</t>
  </si>
  <si>
    <t>Чока</t>
  </si>
  <si>
    <t>Тител</t>
  </si>
  <si>
    <t>Стара Пазова</t>
  </si>
  <si>
    <t>Дољевац</t>
  </si>
  <si>
    <t>Љиг</t>
  </si>
  <si>
    <t>Мајданпек</t>
  </si>
  <si>
    <t>Обилазница Ужица</t>
  </si>
  <si>
    <t>Чачак - Краљево (стари пут)</t>
  </si>
  <si>
    <t xml:space="preserve">Oбилазница Новог Пазара  </t>
  </si>
  <si>
    <t>Рехабилитација пута  Нови Пазар -Тутин</t>
  </si>
  <si>
    <t>Стара Планина</t>
  </si>
  <si>
    <t>Осечина - Љубовија</t>
  </si>
  <si>
    <t>Мост преко Саве код Сремске Раче</t>
  </si>
  <si>
    <t>Мост преко Западне Мораве, село Пилатовићи, СО Пожега</t>
  </si>
  <si>
    <t>Рехабилитација пута М-19 Лозница - Шабац</t>
  </si>
  <si>
    <t>Генерални пројекат аутопута, деоница Бубањ Поток - Винча - Панчево - Банатско Ново Село</t>
  </si>
  <si>
    <t>Oсобe са инвалидитетом</t>
  </si>
  <si>
    <t>Социјално становање  уз подршку и дневни центри за особе са инвалидитетом</t>
  </si>
  <si>
    <t>Стручно усавршавање наставника и професора</t>
  </si>
  <si>
    <t>Завршетак спортске хале МИЛЕНИЈУМ у Вршцу</t>
  </si>
  <si>
    <t>Изградња комплекса отворено купалиште на локацији "Лагатор" у Лозници, изградња олимпијског и дечјег базена</t>
  </si>
  <si>
    <t>Остали спортски објекти</t>
  </si>
  <si>
    <t>Изградња клизалишта у оквиру СЦ "Шумадија " у Аранђеловцу</t>
  </si>
  <si>
    <t>Спортско рекреативни центар у Љигу</t>
  </si>
  <si>
    <t>Град Ниш</t>
  </si>
  <si>
    <t>Завршетак спортске хале у Петровцу</t>
  </si>
  <si>
    <t>Завршетак спортске хале у Сјеници</t>
  </si>
  <si>
    <t>Завршетак спортске хале у Рековцу</t>
  </si>
  <si>
    <t>Завршетак СПЦ у Оџацима</t>
  </si>
  <si>
    <t>Реконструкција фискултурне сале и школских спортских терена у ОШ "Доситеј Обрадовић", Ириг</t>
  </si>
  <si>
    <t>Средства
за НИП</t>
  </si>
  <si>
    <t>Завршетак градске хале у Ариљу</t>
  </si>
  <si>
    <t>II фаза изградње фискултурне сале , Теничка школа, Књажевац</t>
  </si>
  <si>
    <t>Изградња фискултурних сала - балона у Дољевцу, MЗ Мало Шиште</t>
  </si>
  <si>
    <t>Изградња спортске хале у Гроцкој</t>
  </si>
  <si>
    <t xml:space="preserve">Изградња фискултурне сале ОШ "15. октобар" у Пивницама, Бачка Паланка </t>
  </si>
  <si>
    <t>Изградња фискултурне сале у оквиру ОШ "Здравко Гложански", Бечеј</t>
  </si>
  <si>
    <t>Археолошки локалитет Лепенски Вир - Пристаниште</t>
  </si>
  <si>
    <t>Текуће одржавање (молерско-фарбарски радови и сл.) ОЈУП у: Јагодини, Краљеву, Крушевцу, Ужицу, Чачку, Новом Пазару, Новој Вароши, Милановцу, Трстенику, Параћину, Ариљу, Врњачкој Бањи и експозитурама: Баточина, Кнић, Топола, Рача, Лапово, Деспотовац, Брус, Гуча, Чајетина, Косјерић, Тутин и Сјеница)</t>
  </si>
  <si>
    <t>Експозитура Ада</t>
  </si>
  <si>
    <t>Филијала Вршац</t>
  </si>
  <si>
    <t>Филијала Жабаљ</t>
  </si>
  <si>
    <t>Филијала Панчево</t>
  </si>
  <si>
    <t>Филијала Ириг</t>
  </si>
  <si>
    <t>Саобраћајнице националног значаја (На Коридору 10 - изградња ауто-путева Ниш-Димитровград, Лесковац-Прешево и обилазница око Београда)</t>
  </si>
  <si>
    <t>Обилазница око Београда, деоница Добановци - Бубањ Поток, сектори 1, 2, 3, 4, 5 и 6</t>
  </si>
  <si>
    <t>Борачко инвалидска заштита</t>
  </si>
  <si>
    <t>Социјално становање за ратне војне инвалиде II</t>
  </si>
  <si>
    <t>Развој информационог система Министарства и подсистема (системски и апликативни софтвер)</t>
  </si>
  <si>
    <t>Реформа система социјалне заштите у Србији: Имплементација стратегије развоја социјaлне заштите</t>
  </si>
  <si>
    <t>Атлас народног градитељства</t>
  </si>
  <si>
    <t>Адаптација и санација објеката Музеја науке и технике у Београду</t>
  </si>
  <si>
    <t>Општина Велика Плана</t>
  </si>
  <si>
    <t>МИНИСТАРСТВО ЕКОНОМИЈЕ И РЕГИОНАЛНОГ РАЗВОЈА</t>
  </si>
  <si>
    <t>МИНИСТАРСТВО ЗАШТИТЕ ЖИВОТНЕ СРЕДИНЕ</t>
  </si>
  <si>
    <t>МИНИСТАРСТВО РАДА И СОЦИЈАЛНЕ ПОЛИТИКЕ</t>
  </si>
  <si>
    <t>МИНИСТАРСТВО ПРОСВЕТЕ</t>
  </si>
  <si>
    <t>МИНИСТАРСТВО ОМЛАДИНЕ И СПОРТА</t>
  </si>
  <si>
    <t>МИНИСТАРСТВО ЗА КОСОВО И МЕТОХИЈУ</t>
  </si>
  <si>
    <t>УКУПНО:</t>
  </si>
  <si>
    <t>МИНИСТАРСТВО НАУКЕ</t>
  </si>
  <si>
    <t>Филијала Нови Сад 1</t>
  </si>
  <si>
    <t>Филијала Нови Сад 2</t>
  </si>
  <si>
    <t>Општина Краљево</t>
  </si>
  <si>
    <t>Општина Неготин</t>
  </si>
  <si>
    <t>Општина Кањижа</t>
  </si>
  <si>
    <t>Општина Љубовија</t>
  </si>
  <si>
    <t>Општина Мало Црниће</t>
  </si>
  <si>
    <t>Општина Бела Црква</t>
  </si>
  <si>
    <t>Општина Брус</t>
  </si>
  <si>
    <t>Општина Богатић</t>
  </si>
  <si>
    <t>Општина Житиште</t>
  </si>
  <si>
    <t>Завршетак спортске хале у Алибунару</t>
  </si>
  <si>
    <t>Реконструкција Историјског музеја Србије</t>
  </si>
  <si>
    <t>Општина Врање</t>
  </si>
  <si>
    <t>Нова полицијска академија</t>
  </si>
  <si>
    <t>Нова Полицијска академија у Сремској Каменици</t>
  </si>
  <si>
    <t>Изградња објекта за смештај осуђених лица ОЗ у Суботици</t>
  </si>
  <si>
    <t>Котао на сојину сламу</t>
  </si>
  <si>
    <t>Класификациона делатност</t>
  </si>
  <si>
    <t>Иновирање националног система класификације занимања према стандардима ЕУ - ISCO 88</t>
  </si>
  <si>
    <t>Изградња или адаптација простора, набавка опреме и материјала за дневне боравке и друге облике заштите – посебно деце са сметњама у развоју у 100 општина у Србији</t>
  </si>
  <si>
    <t>Адаптација, опремање и преуређење простора ради промене намене, куповина нове опреме у 23 објекта за смештај деце и омладине без родитељског старања и њихове трансформације у сервисе за потребе локалне заједнице и региона</t>
  </si>
  <si>
    <t>Адаптација простора (130 стамбених јединица) за становање уз подршку и измештање деце и одраслих са сметњама у развоју и реализација програма осамостаљивања у местима порекла</t>
  </si>
  <si>
    <t>Јединствена рачунарска мрежа државних органа Републике Србије и институција од посебног значаја</t>
  </si>
  <si>
    <t>е-Србија</t>
  </si>
  <si>
    <t>Набавка инструмената за Филхармонију, позоришта и војне оркестре</t>
  </si>
  <si>
    <t>Набавка гудачких инструмената мајсторске израде за Београдску филхармонију</t>
  </si>
  <si>
    <t>Увођење аутоматизоване библиотечке базе података у библиотеку Министарства финансија</t>
  </si>
  <si>
    <t>Ревитализација и реконструкција Музеја рударства Крупањ</t>
  </si>
  <si>
    <t>Реконструкција Београдског кеја у Новом Саду</t>
  </si>
  <si>
    <t>Маркетиншко позиционирање туристичке привреде</t>
  </si>
  <si>
    <t>Маркентишко позиционирање туристичке привреде</t>
  </si>
  <si>
    <t>Туристичка сигнализација</t>
  </si>
  <si>
    <t>Пристан Апатин - Дунав</t>
  </si>
  <si>
    <t>Подршка локалним самоуправама за изградњу регионалних депонија</t>
  </si>
  <si>
    <t>Реконструкција крова и санитарних јединица  у Ивањици</t>
  </si>
  <si>
    <t>"Из града у село", Културно образовни центар Чока</t>
  </si>
  <si>
    <t>Модернизација позоришне и биоскопске сале у Дому културе Сечањ</t>
  </si>
  <si>
    <t>Реконструкција културног центра - зграда биоскопа у Пожеги</t>
  </si>
  <si>
    <t>Унапређење рада Театра Јоаким Вујић Крагујевац</t>
  </si>
  <si>
    <t>Развој техничке инфраструктуре Радио Књажевца</t>
  </si>
  <si>
    <t>Адаптација, реконструкција и доградња зграде Народног позоришта у Суботици</t>
  </si>
  <si>
    <t>Набавка аутомобила за превоз деце са сметњама у развоју</t>
  </si>
  <si>
    <t>Опрема, изградња и адаптација простора и набавка неопходне опреме у постојећим установама за смештај: геронтолошким центрима, домовимa за старе и установама за смештај душевно оболелих одраслих</t>
  </si>
  <si>
    <t>Изградња и куповина станова у 20 општина за становање уз подршку за децу без родитељског старања</t>
  </si>
  <si>
    <t>Обнова дела Народног позоришта у Кикинди</t>
  </si>
  <si>
    <t>Санација и изградња дома културе у селу Ба</t>
  </si>
  <si>
    <t>Изградња Клуба Дома културе у Житорађи</t>
  </si>
  <si>
    <t>Унапређење материјално – техничке основе рада институција у систему социјалне заштите - набавка 140 аутомобила, 40 санитетских возила, 14 комбија, 140 електричних рампи, набавка и инсталација рачунара и софтвера</t>
  </si>
  <si>
    <t>Инвестициона улагања на Универзитету и другим нивоима образовања (основно, средње, ученички и студентски стандард)</t>
  </si>
  <si>
    <t>Реконструкција и санација фискултурне сале у ОШ "Радоје Домановић", Лебане</t>
  </si>
  <si>
    <t>Реконструкција Народног Музеја и Народне библиотеке Србије</t>
  </si>
  <si>
    <t>Подршка развоју локалне комуналне инфраструктуре</t>
  </si>
  <si>
    <t>Формирање индустријских зона и паркова</t>
  </si>
  <si>
    <t>Општине Сента и Чока</t>
  </si>
  <si>
    <t>Start up - кредити за почетнике</t>
  </si>
  <si>
    <t>Кредити за подстицај запошљавања и оживљавања производње у неразвијеним општинама</t>
  </si>
  <si>
    <t>Микро кредити за самозапошљавање</t>
  </si>
  <si>
    <t>Програм кредитирања незапослених физичких лица, лица проглашеним технолошким вишком, као и иноватора кроз одобравање микро кредита за самозапошљавање</t>
  </si>
  <si>
    <t>Инвестиције и инфраструктуру у туристичким центрима</t>
  </si>
  <si>
    <t>Изградња комуналне и енергетске инфраструктуре Ски центра "Стара планина"</t>
  </si>
  <si>
    <t>Изградња скијалијшта "Рудник"</t>
  </si>
  <si>
    <t>Инвестиције у искоришћавање потенцијала Дунава</t>
  </si>
  <si>
    <t>Набавка возила за тржишну и туристичку инспекцију</t>
  </si>
  <si>
    <t>Набавка 50 возила за тржишну и туристичку инспекцију</t>
  </si>
  <si>
    <t>Завршетак започетих радова из кредита ЕИБ (хитна реконструкција 20 болница у Србији - КБЦ Земун, КБЦ Звездара, ЗЦ Лесковац, ЗЦ Суботица, ЗЦ Зајечар)</t>
  </si>
  <si>
    <t>Реконструкција домова здравља</t>
  </si>
  <si>
    <t>Хитна реконструкција 157 домова здравља</t>
  </si>
  <si>
    <t>Завршетак Храма Светог Саве на Врачару</t>
  </si>
  <si>
    <t>УКУПНО ЗА НАЦИОНАЛНИ ИНВЕСТИЦИОНИ ПЛАН:</t>
  </si>
  <si>
    <t>623</t>
  </si>
  <si>
    <t>Економска класифи-кација</t>
  </si>
  <si>
    <t>ОПИС</t>
  </si>
  <si>
    <t>Водоснабдевање</t>
  </si>
  <si>
    <t>Управљање отпадом</t>
  </si>
  <si>
    <t>489</t>
  </si>
  <si>
    <t>I</t>
  </si>
  <si>
    <t>1.</t>
  </si>
  <si>
    <t>2.</t>
  </si>
  <si>
    <t>II</t>
  </si>
  <si>
    <t>III</t>
  </si>
  <si>
    <t>Стандард грађана</t>
  </si>
  <si>
    <t>Изградња фискултурне – спортске хале у Зубином Потоку</t>
  </si>
  <si>
    <t>Шумарство</t>
  </si>
  <si>
    <t>551</t>
  </si>
  <si>
    <t>Нови Пазар</t>
  </si>
  <si>
    <t>Нови Бечеј</t>
  </si>
  <si>
    <t>Нова Црња</t>
  </si>
  <si>
    <t>Нова Варош</t>
  </si>
  <si>
    <t>Пећинци</t>
  </si>
  <si>
    <t>Неготин</t>
  </si>
  <si>
    <t>Мало Црниће</t>
  </si>
  <si>
    <t>Лесковац</t>
  </si>
  <si>
    <t>Куршумлија</t>
  </si>
  <si>
    <t>Кула</t>
  </si>
  <si>
    <t>Крушевац</t>
  </si>
  <si>
    <t>Ниш</t>
  </si>
  <si>
    <t>Смедеревска Паланка</t>
  </si>
  <si>
    <t>МИНИСТАРСТВО УНУТРАШЊИХ ПОСЛОВА</t>
  </si>
  <si>
    <t>МИНИСТАРСТВО ОДБРАНЕ</t>
  </si>
  <si>
    <t>МИНИСТАРСТВО ПРАВДЕ</t>
  </si>
  <si>
    <t>Инвестициона улагања у установе за извршење заводских санкција</t>
  </si>
  <si>
    <t>Изградња павиљона за издржавање казни са пратећим пријемним одељењем, стационаром, одељењем без дроге, вешерницом и осталим пратећим садржајима у ОЗ Нови Сад</t>
  </si>
  <si>
    <t>3.</t>
  </si>
  <si>
    <t>Изградња стамбеног објекта са амбулантом у полуотвореном оделењу у КПЗ Сремска Митровица</t>
  </si>
  <si>
    <t>4.</t>
  </si>
  <si>
    <t>Изградња објекта за третман осуђених са проблемима болести зависности у КПЗ Сремска Митровица</t>
  </si>
  <si>
    <t>Адаптација и санација посебне притворске јединице у Београду, Устаничка 29</t>
  </si>
  <si>
    <t>Адаптација Специјалне болнице и ОЗ у Београду</t>
  </si>
  <si>
    <t>5.</t>
  </si>
  <si>
    <t>Реконструкција и доградња постојећих, као и изградња објеката нових завода са комплетном инфраструктуром за 450 лица</t>
  </si>
  <si>
    <t>УПРАВА ЦАРИНА</t>
  </si>
  <si>
    <t>Инвестиције за изградњу објеката царинске службе</t>
  </si>
  <si>
    <t>Изградња ГП Богојево прва фаза</t>
  </si>
  <si>
    <t>Изградња ГП Гостун</t>
  </si>
  <si>
    <t>ПОРЕСКА УПРАВА</t>
  </si>
  <si>
    <t>Изградња објеката пословних простора Пореске управе</t>
  </si>
  <si>
    <t>Текуће одржавање (молерско-фарбарски радови и сл.) у ОЈПУ: Лазаревац, Барајево, Мали Црнић, Голубац, Љиг, Осечина, Нови Београд 2 и Обреновац)</t>
  </si>
  <si>
    <t>Реконструкција и адаптација пословних простора Пореске управе Регионалног центра Ниш</t>
  </si>
  <si>
    <t>Реконструкција и адаптација пословног простора Пореске управе у Централи Пореске управе</t>
  </si>
  <si>
    <t>Реконструкција и адаптација Централе Пореске управе</t>
  </si>
  <si>
    <t>6.</t>
  </si>
  <si>
    <t>7.</t>
  </si>
  <si>
    <t>Филијала Вождовац</t>
  </si>
  <si>
    <t>8.</t>
  </si>
  <si>
    <t>9.</t>
  </si>
  <si>
    <t>10.</t>
  </si>
  <si>
    <t>11.</t>
  </si>
  <si>
    <t>12.</t>
  </si>
  <si>
    <t>13.</t>
  </si>
  <si>
    <t>Филијала Лозница</t>
  </si>
  <si>
    <t>14.</t>
  </si>
  <si>
    <t>15.</t>
  </si>
  <si>
    <t>16.</t>
  </si>
  <si>
    <t>IV</t>
  </si>
  <si>
    <t>Филијала Варварин</t>
  </si>
  <si>
    <t>Филијала Ивањица</t>
  </si>
  <si>
    <t>Филијала Крагујевац</t>
  </si>
  <si>
    <t>Филијала Свилајнац</t>
  </si>
  <si>
    <t>МИНИСТАРСТВО ПОЉОПРИВРЕДЕ, ШУМАРСТВА И ВОДОПРИВРЕДЕ</t>
  </si>
  <si>
    <t>РЕПУБЛИЧКА ДИРЕКЦИЈА ЗА ВОДЕ</t>
  </si>
  <si>
    <t>Инвестиције у ургентне водопривредне пројекте</t>
  </si>
  <si>
    <t>Општина Бачки Петровац</t>
  </si>
  <si>
    <t>Општина Вршац</t>
  </si>
  <si>
    <t>Општина Нови Кнежевац</t>
  </si>
  <si>
    <t>Општина Пожега</t>
  </si>
  <si>
    <t>Објекти за заштиту вода</t>
  </si>
  <si>
    <t>Подстицаји за рурални развој</t>
  </si>
  <si>
    <t>Појачавање електро мреже</t>
  </si>
  <si>
    <t>Изградња, поправка и уређење атарских путева</t>
  </si>
  <si>
    <t>Изградња и доградња водоводне мреже</t>
  </si>
  <si>
    <t>Изградња и доградња канализационе мреже</t>
  </si>
  <si>
    <t>Изградња и опремање центра за шумско семе</t>
  </si>
  <si>
    <t>Пошумљавање необраслих површина у Републици Србији</t>
  </si>
  <si>
    <t>Алибунар</t>
  </si>
  <si>
    <t>Апатин</t>
  </si>
  <si>
    <t>Бела Црква</t>
  </si>
  <si>
    <t>Беочин</t>
  </si>
  <si>
    <t>Бечеј</t>
  </si>
  <si>
    <t>Зрењанин</t>
  </si>
  <si>
    <t>Инђија</t>
  </si>
  <si>
    <t>17.</t>
  </si>
  <si>
    <t>Ириг</t>
  </si>
  <si>
    <t>18.</t>
  </si>
  <si>
    <t>19.</t>
  </si>
  <si>
    <t>Кикинда</t>
  </si>
  <si>
    <t>20.</t>
  </si>
  <si>
    <t>Ковачица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</si>
  <si>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</si>
  <si>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</si>
  <si>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</si>
  <si>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</si>
  <si>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</si>
  <si>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</si>
  <si>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</si>
  <si>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</si>
  <si>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</si>
  <si>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Панчево</t>
  </si>
  <si>
    <t>30.</t>
  </si>
  <si>
    <t>31.</t>
  </si>
  <si>
    <t>32.</t>
  </si>
  <si>
    <t>Рума</t>
  </si>
  <si>
    <t>33.</t>
  </si>
  <si>
    <t>Сента</t>
  </si>
  <si>
    <t>Сремски Карловци</t>
  </si>
  <si>
    <t>Модернизација граничних прелаза</t>
  </si>
  <si>
    <t>Босилеград - гранични прелаз Рибарци</t>
  </si>
  <si>
    <t>Гранични прелаз Градина (теретни терминал)</t>
  </si>
  <si>
    <t>Изградња и санација магистралних и регионалних путева</t>
  </si>
  <si>
    <t>Обилазница Ирига</t>
  </si>
  <si>
    <t>Р-109 североисточна инд. зона Инђије</t>
  </si>
  <si>
    <t>Вршац - граница са Румунијом</t>
  </si>
  <si>
    <t>Обилазница око Смедерева</t>
  </si>
  <si>
    <t>Богдановића брдо - Планиница - Срасле букве</t>
  </si>
  <si>
    <t>Мионица - Дивчибаре</t>
  </si>
  <si>
    <t>Крагујевац - Баточина</t>
  </si>
  <si>
    <t>Параћин - Зајечар</t>
  </si>
  <si>
    <t>Бор - Зајечар</t>
  </si>
  <si>
    <t>Ивањица - Студеница</t>
  </si>
  <si>
    <t>Мочиоци - Јасеново</t>
  </si>
  <si>
    <t>Рашка - Голија и Голија - Ивањица</t>
  </si>
  <si>
    <t>Градац - Рудно</t>
  </si>
  <si>
    <t>Обилазница Краљева</t>
  </si>
  <si>
    <t>Обилазак манастира Жича</t>
  </si>
  <si>
    <t>Богатић</t>
  </si>
  <si>
    <t>Босилеград</t>
  </si>
  <si>
    <t>Ваљево</t>
  </si>
  <si>
    <t>Варварин</t>
  </si>
  <si>
    <t>Владимирци</t>
  </si>
  <si>
    <t>Власотинце</t>
  </si>
  <si>
    <t>Врњачка Бања</t>
  </si>
  <si>
    <t>Голубац</t>
  </si>
  <si>
    <t>Горњи Милановац</t>
  </si>
  <si>
    <t>Жабари</t>
  </si>
  <si>
    <t>Жагубица</t>
  </si>
  <si>
    <t>Кладово</t>
  </si>
  <si>
    <t>Књажевац</t>
  </si>
  <si>
    <t>Крагујевац</t>
  </si>
  <si>
    <t>Краљево</t>
  </si>
  <si>
    <t>Крупањ</t>
  </si>
  <si>
    <t>Кучево</t>
  </si>
  <si>
    <t>Лебане</t>
  </si>
  <si>
    <t>Лозница</t>
  </si>
  <si>
    <t>Лучани</t>
  </si>
  <si>
    <t>Мерошина</t>
  </si>
  <si>
    <t>Параћин</t>
  </si>
  <si>
    <t>Сокобања</t>
  </si>
  <si>
    <t>Топола</t>
  </si>
  <si>
    <t>Ужице</t>
  </si>
  <si>
    <t>Црна Трава</t>
  </si>
  <si>
    <t>Чачак</t>
  </si>
  <si>
    <t>Шабац</t>
  </si>
  <si>
    <t>V</t>
  </si>
  <si>
    <t>Адаптација и реконструкција Музеја савремене уметности у Београду</t>
  </si>
  <si>
    <t>Изградња скијалишта Стара планина, Копаоник, Бељаница, Дивчибаре и Бесна Кобила</t>
  </si>
  <si>
    <t>Изградња комуналне и туристичке инфраструктуре у туристичком центру Брзеће</t>
  </si>
  <si>
    <t>Изградња туристичког пута Баре - Ресавска пећина</t>
  </si>
  <si>
    <t>Реконструкција библиотеке у Великој Дренови у Трстенику</t>
  </si>
  <si>
    <t>Реконструкција, адаптација и доградња Народног музеја у Београду</t>
  </si>
  <si>
    <t>Реконструкција и модернизација националних установа</t>
  </si>
  <si>
    <t>Реконструкција зграде Југословенске кинотеке у Узун Мирковој 1</t>
  </si>
  <si>
    <t>Наставак градње нове зграде Библиотеке Матице српске у Новом Саду</t>
  </si>
  <si>
    <t>Општина Ада</t>
  </si>
  <si>
    <t>Општина Бечеј</t>
  </si>
  <si>
    <t>Општина Зрењанин</t>
  </si>
  <si>
    <t>Општина Ириг</t>
  </si>
  <si>
    <t>Општина Кикинда</t>
  </si>
  <si>
    <t>Општина Ковин</t>
  </si>
  <si>
    <t>Општина Мали Иђош</t>
  </si>
  <si>
    <t>Општина Сомбор</t>
  </si>
  <si>
    <t>Општина Сремска Митровица</t>
  </si>
  <si>
    <t>Санација и реконструкција Дома културе Страково у Великом Градишту</t>
  </si>
  <si>
    <t>Летња позорница на обали Власине</t>
  </si>
  <si>
    <t>Санација и адаптација Дома културе у Парти, Вршац</t>
  </si>
  <si>
    <t>Модернизација и унапређење рада Позоришта лутака у Нишу</t>
  </si>
  <si>
    <t>Покривање летње позорнице у Нишу</t>
  </si>
  <si>
    <t>Адаптација објекта за библиотеку и интернет центар у Бачком Градишту</t>
  </si>
  <si>
    <t>Реконструкција старе ветрењаче у насељеном месту Оборњача у Ади</t>
  </si>
  <si>
    <t>Адаптација крова, обнављање прозора, централног грејања и санитарног чвора позоришне сале у Ади</t>
  </si>
  <si>
    <t>Реконструкција мокринског музеја у Варошкој кући</t>
  </si>
  <si>
    <t>Набавка рачунарске опреме за библиотеку "Вук Караџић", Нови Београд</t>
  </si>
  <si>
    <t>Микрофилмовање, скенирање и обрада микрофилмова матичних књига рођених са територије Јужног Баната, Историјски архив Панчево</t>
  </si>
  <si>
    <t>Реконструкција и адаптација зграде Народне библиотеке Бечеј</t>
  </si>
  <si>
    <t>Обнова крова на згради Завичајног музеја Рума</t>
  </si>
  <si>
    <t>Адаптација Народне библиотеке у Мерошини</t>
  </si>
  <si>
    <t>Обнова зграде "Илион" ради коначне презентације завичајне збирке у Сремским Карловцима</t>
  </si>
  <si>
    <t>Уређење дворишта музеја у Трстенику</t>
  </si>
  <si>
    <t>Замена конструктивних елемената крова, столарије и израда фасаде зграде у Рековцу</t>
  </si>
  <si>
    <t>Хидроизолација зграде музеја – Ф. Милекера 19 у Вршцу</t>
  </si>
  <si>
    <t>Реконструкција крова и просторија Народна библиотеке Неготин</t>
  </si>
  <si>
    <t>Реконструкција и изолација кровне конструкције на згради Музеја у Вршцу</t>
  </si>
  <si>
    <t>Реконструкција и опремање простора дечије библиотеке у Љигу</t>
  </si>
  <si>
    <t>Санација анекса и фасаде библиотеке у Житорађи</t>
  </si>
  <si>
    <t>Етно кућа - Изложбена галерија и градска сала за венчавање у Куршумлији</t>
  </si>
  <si>
    <t>Модернизација и опремање Народне библиотеке "Његош" у Књажевцу</t>
  </si>
  <si>
    <t>Санација конака кнеза Михајла из 1860. године у Крагујевцу</t>
  </si>
  <si>
    <t>Уређење простора “Споменик природе Ђавоља Варош” у Куршумлији</t>
  </si>
  <si>
    <t>Реконструкција музеja у Врњачкој Бањи</t>
  </si>
  <si>
    <t>Реконструкција и доградња 5 ламелних депоа филмова у Филмском архиву Југословенске кинотеке</t>
  </si>
  <si>
    <t>Инкубатори за подстицање предузетништва</t>
  </si>
  <si>
    <t>Општина Бач, МЗ Селенча</t>
  </si>
  <si>
    <t>Општина Чачак</t>
  </si>
  <si>
    <t>Општина Нови Бечеј</t>
  </si>
  <si>
    <t>Општина Суботица</t>
  </si>
  <si>
    <t>Општина Бачка Топола</t>
  </si>
  <si>
    <t>Општина Бор</t>
  </si>
  <si>
    <t>Реконструкција, санација, изградња и опремање здравствених установа за лечење психијатријских болести</t>
  </si>
  <si>
    <t>Реконструкција манастира Жича</t>
  </si>
  <si>
    <t>Објекти верског образовања</t>
  </si>
  <si>
    <t>Расходи који се финансирају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</si>
  <si>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</si>
  <si>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</si>
  <si>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Изградња, реконструкција и модернизација судова у великим градским центрима</t>
  </si>
  <si>
    <t>Окружни суд Нови Сад - инвестициони радови и опремање суда</t>
  </si>
  <si>
    <t>Реконструкција, адаптација и надоградња постојећег објекта зграде Трећег суда у Београду</t>
  </si>
  <si>
    <t>Реконструкција, адаптација и надоградња постојећег објекта зграде Четвртог суда у Београду</t>
  </si>
  <si>
    <t>Реконструкција Палате правде у Београду</t>
  </si>
  <si>
    <t>Свега I:</t>
  </si>
  <si>
    <t>Свега II:</t>
  </si>
  <si>
    <t>Свега III:</t>
  </si>
  <si>
    <t>Извори финансирања за Национални инвестициони план:</t>
  </si>
  <si>
    <t>Свега IV:</t>
  </si>
  <si>
    <t>Свега V:</t>
  </si>
  <si>
    <t>Инвестициона улагања на Универзитету и другим нивоима образовања (осново, средње, ученички и студентски стандард)</t>
  </si>
  <si>
    <t>Изградња школских спортских терена и фискултурних сала</t>
  </si>
  <si>
    <t>Изградња и реконструкција базена</t>
  </si>
  <si>
    <t>Спортске хале и фискултурне сале</t>
  </si>
  <si>
    <t>Изградња и реконструкција отворених спортских терена и дечјих игралишта локалног значаја</t>
  </si>
  <si>
    <t>Нови Сад - град</t>
  </si>
  <si>
    <t>Завршетак спортске хале у Власотинцу</t>
  </si>
  <si>
    <t>Крагујевац - град</t>
  </si>
  <si>
    <t>Инвестиције у капиталну опрему за научна истраживања</t>
  </si>
  <si>
    <t>Набавка капиталне опреме у физици и астрономији</t>
  </si>
  <si>
    <t>Унапређење научноистраживачке инфраструктуре и конкурентности у биомедицинским наукама</t>
  </si>
  <si>
    <t>Унапређење хемијске науке у Србији</t>
  </si>
  <si>
    <t>Јачање научноистраживачких капацитета у рударству, геологији, грађевинарству, саобраћају и машинству</t>
  </si>
  <si>
    <t>Јачање капацитета у истраживањима у пољопривреди</t>
  </si>
  <si>
    <t>Подстицај формирања јединствених информатичких база података (научна достигнућа у свету, научна достигнућа у Србији, библиотечки материјал, промоција науке)</t>
  </si>
  <si>
    <t>Јачање научноистраживачких капацитета Србије у инфорамицоним и комуникационим технологијама, електроници и електротехници</t>
  </si>
  <si>
    <t>Побољшање квалитета вода</t>
  </si>
  <si>
    <t>Регулација Кривељске реке санирањем колектора и конструкција новог тунела у флотацијском јаловишту "Велики Кривељ”</t>
  </si>
  <si>
    <t>Побољшање квалитета ваздуха</t>
  </si>
  <si>
    <t>Систем ране најаве радијационог акцидента</t>
  </si>
  <si>
    <t>МИНИСТАРСТВО КУЛТУРЕ</t>
  </si>
  <si>
    <t>Реконструкција и модернизација позоришта, биоскопа и домова културе</t>
  </si>
  <si>
    <t>Адаптација и реконструкција Дечјег позоришта у Суботици</t>
  </si>
  <si>
    <t>Санација кровне конструкције изнад велике сале и обнова техничке опремљености у позоришту Зрењанин</t>
  </si>
  <si>
    <t>Реконстрикција позоришта у Дому културе Ириг</t>
  </si>
  <si>
    <t>Реконструкција локалних музеја и библиотека</t>
  </si>
  <si>
    <t>Реконструкција и обнова објеката Шлос у Голубинцима</t>
  </si>
  <si>
    <t>Део трошкова изградње „Регионалног креативног атељеа - Јожеф Нађ“ у Кањижи</t>
  </si>
  <si>
    <t>Набавка опреме за Народну библиотеку "Јован Поповић" Кикинда</t>
  </si>
  <si>
    <t>Објекат Народне библиотеке "Симеон Пишчевић" Шид</t>
  </si>
  <si>
    <t>Реконструкција Народног позоришта у Ужицу</t>
  </si>
  <si>
    <t>Реновирање Дома културе Ваљево</t>
  </si>
  <si>
    <t>Опремањe и модернизација биоскопа и позоришта у Дому културе у Коцељеви</t>
  </si>
  <si>
    <t>Санација, адаптација и реконструкција дома културе “Радан“ у Лебану</t>
  </si>
  <si>
    <t>Предлог реновирања галерије СКЦНБ, Нови Београд</t>
  </si>
  <si>
    <t>Доградња и реконструција објеката Музеја у Пријепољу и изградња летње културне сцене са лапидаријумом</t>
  </si>
  <si>
    <t>Археолошко налазиште Гамзиград</t>
  </si>
  <si>
    <t>Адаптација и реконструкција Дома културе у Бојнику</t>
  </si>
  <si>
    <t>Адаптација изложбеног простора и депоа Народног музеја Врање</t>
  </si>
  <si>
    <t>Реновирање просторија Библиотеке и адаптација поткровља Библиотеке Светозар Марковић Зајечар</t>
  </si>
  <si>
    <t>Реконструкција Народне библиотеке у Лозници</t>
  </si>
  <si>
    <t>Библиотека града Београда, библиотека "Вук Караџић", Нови Београд</t>
  </si>
  <si>
    <t>Реконструкција и модернизација Градске библиотеке и огранка у Прибоју</t>
  </si>
  <si>
    <t>Реконструкција и модернизација биоскопа „Моравица“, Сокобања</t>
  </si>
  <si>
    <t>Адаптација старе варошке школе у Тополи за потребе библиотеке</t>
  </si>
  <si>
    <t>Интернет читаоница у Трстенику</t>
  </si>
  <si>
    <t>Општина Књажевац</t>
  </si>
  <si>
    <t>Општина Коцељева</t>
  </si>
  <si>
    <t>Општина Крагујевац - град</t>
  </si>
  <si>
    <t>Општина Крушевац</t>
  </si>
  <si>
    <t>Општина Лозница</t>
  </si>
  <si>
    <t>Општина Мајданпек</t>
  </si>
  <si>
    <t>Општина Ниш</t>
  </si>
  <si>
    <t>Општина Параћин</t>
  </si>
  <si>
    <t>Општина Пирот</t>
  </si>
  <si>
    <t>Општина Пријепоље</t>
  </si>
  <si>
    <t>Општина Свилајнац</t>
  </si>
  <si>
    <t>Општина Смедерево</t>
  </si>
  <si>
    <t>Општина Шабац</t>
  </si>
  <si>
    <t>Општина Зајечар</t>
  </si>
  <si>
    <t>Програм кредитирања у циљу подстицања инвестиција и повећања запослености у неразвијеним подручјима</t>
  </si>
  <si>
    <t>Пристан у Новом Саду</t>
  </si>
  <si>
    <t>Етно парк - Гложан</t>
  </si>
  <si>
    <t>Изградња два пристаништа у Бездану, општина Сомбор</t>
  </si>
  <si>
    <t>Ревитализација објекта Велика тераса на Палићу</t>
  </si>
  <si>
    <t>Изградња скијалишта "Бријежђа" на Златару</t>
  </si>
  <si>
    <t>Изградња инфраструктуре у парку природе Голија</t>
  </si>
  <si>
    <t>Изградња водоводне и енергетске инфраструктуре Ски центра "Торник" Златибор</t>
  </si>
  <si>
    <t>Луковска бања - изградња ски лифта</t>
  </si>
  <si>
    <t>Врњачка Бања - реконструкција јавног осветљења</t>
  </si>
  <si>
    <t>Реконструкција стаза са расветом у парку Буковичке бање у Аранђеловцу</t>
  </si>
  <si>
    <t>Соко Бања - изградња комуналне и туристичке инфраструктуре</t>
  </si>
  <si>
    <t>Ђавоља Варош - изградња инфраструктуре</t>
  </si>
  <si>
    <t>Изградња и санација инфраструктуре око манастирских комплекса за прихват туриста: фрушкогорски манастири, Студенице, Сопоћани, Милешева</t>
  </si>
  <si>
    <t>Повећање конкурентности туристичког производа</t>
  </si>
  <si>
    <t>Подстицање унапређења квалитета угоститељске понуде</t>
  </si>
  <si>
    <t>Пословни планови приоритетних туристичких дестинација</t>
  </si>
  <si>
    <t>Едукација запослених у туризму</t>
  </si>
  <si>
    <t>Сребрно Језеро - Санација и заштита</t>
  </si>
  <si>
    <t>МИНИСТАРСТВО ЗДРАВЉА</t>
  </si>
  <si>
    <t>Реконструкција болница</t>
  </si>
  <si>
    <t>МИНИСТАРСТВО ВЕРА</t>
  </si>
  <si>
    <t>Изградња и реконструкција сакралног културног наслеђа</t>
  </si>
  <si>
    <t>Изградња и реконструкција манастира од националног значаја</t>
  </si>
  <si>
    <t>Изградња и реконструкција парохијских храмова</t>
  </si>
  <si>
    <t>Заштита верских здања у неразвијеним регионима</t>
  </si>
  <si>
    <t>Формирање и обезбеђење смештајних и техничких услова за почетак рада Апелационог суда у Нишу</t>
  </si>
  <si>
    <t>Изградња притвора и пријемног одељења и реконструкција „Б“ павиљона у КПЗ у Нишу</t>
  </si>
  <si>
    <t>Реконструкција и адаптација пословних простора Пореске управе Регионалног центра Београд</t>
  </si>
  <si>
    <t>Изградња Пословног простора Пореске управе у Новом Саду</t>
  </si>
  <si>
    <t>Реконструкција и адаптација пословних простора Пореске управе Регионалног центра Нови Сад</t>
  </si>
  <si>
    <t>Рехабилитација пута Сјеница - Нови Пазар</t>
  </si>
  <si>
    <t>Конверзија котларнице 2.9МW и уградња уређаја за директно грејање простора базена воде и ваздуха као и реконструкција досадашњих постројења (гасификација), Крушевац</t>
  </si>
  <si>
    <t>Станоградња</t>
  </si>
  <si>
    <t>Завршетак изградње стамбеног објекта са 14 станова солидарности на локацији Јаловиште, СО Приштина -   Грачаница</t>
  </si>
  <si>
    <t>VI</t>
  </si>
  <si>
    <t>Свега VI:</t>
  </si>
  <si>
    <t>VII</t>
  </si>
  <si>
    <t>Свега VII:</t>
  </si>
  <si>
    <t>Набавке недостајућих нових возила и опреме (укључујући ватрогасна кола)</t>
  </si>
  <si>
    <t>Управа саобраћајне полиције - Унапређење послова обезбеђења лица места и вршења увиђаја саобраћајних незгода</t>
  </si>
  <si>
    <t>Управа за заштиту од пожара и спашавање - Унапређење оперативног дејства ватрогасно - спасилачких јединица</t>
  </si>
  <si>
    <t>Ремонт и модернизација ваздухоплова за војне потребе</t>
  </si>
  <si>
    <t>Ремонт 5 авиона МиГ-29</t>
  </si>
  <si>
    <t>Изградња, реконструкција и модернизација општинских судова</t>
  </si>
  <si>
    <t>Општински суд у Бору - изградња пословног објекта</t>
  </si>
  <si>
    <t>Кров на згради Петог општинског суда у Београду</t>
  </si>
  <si>
    <t>Формирање и обезбеђење смештајних и техничких услова за почетак рада Апелационог суда у Крагујевцу - адаптација</t>
  </si>
  <si>
    <t>Адаптација првог павиљона у КПЗ Сремска Митровица</t>
  </si>
  <si>
    <t>Подстицај директних (greenfield) инвестиција</t>
  </si>
  <si>
    <t>Привлачење директних инвестиција - подстицај отварања нових радних места, уједначавања развоја, трансфера знања и технологија</t>
  </si>
  <si>
    <t>Подстицај извоза</t>
  </si>
  <si>
    <t>Програм кредитирања извоза</t>
  </si>
  <si>
    <t>Изградња Пословног простора Пореске управе у Нишу</t>
  </si>
  <si>
    <t>Филијала Савски венац</t>
  </si>
  <si>
    <t>Регионални центар Београд</t>
  </si>
  <si>
    <t>Филијала Велико Градиште</t>
  </si>
  <si>
    <t>Филијала Смедеревска Паланка</t>
  </si>
  <si>
    <t>Филијала Чукарица</t>
  </si>
  <si>
    <t>Филијала Нови Београд</t>
  </si>
  <si>
    <t>Филијала Ваљево</t>
  </si>
  <si>
    <t>Филијала Врачар</t>
  </si>
  <si>
    <t>Филијала Звездара</t>
  </si>
  <si>
    <t>Филијала Кучево</t>
  </si>
  <si>
    <t>Филијала Апатин</t>
  </si>
  <si>
    <t>Филијала Кикинда</t>
  </si>
  <si>
    <t>Филијала Инђија</t>
  </si>
  <si>
    <t>Филијала Кула</t>
  </si>
  <si>
    <t>Филијала Врбас</t>
  </si>
  <si>
    <t>Филијала Бачка Паланка</t>
  </si>
  <si>
    <t>Филијала Бачка Топола</t>
  </si>
  <si>
    <t>Филијала Србобран</t>
  </si>
  <si>
    <t>Филијала Сремска Митровица</t>
  </si>
  <si>
    <t>Филијала Стара Пазова</t>
  </si>
  <si>
    <t>Филијала Оџаци</t>
  </si>
  <si>
    <t>Филијала Ћићевац</t>
  </si>
  <si>
    <t>Филијала Ћуприја</t>
  </si>
  <si>
    <t>Филијала Рековац</t>
  </si>
  <si>
    <t>Филијала Нова Варош</t>
  </si>
  <si>
    <t>Филијала Аранђеловац</t>
  </si>
  <si>
    <t>Филијала Александровац</t>
  </si>
  <si>
    <t>Прикупљање, транспорт и третман отпадних вода</t>
  </si>
  <si>
    <t>Ерадикација чокота винове лозе</t>
  </si>
  <si>
    <t>Традиционални пољопривредни производи и њихова заштита географског порекла</t>
  </si>
  <si>
    <t>Матични засади винове лозе</t>
  </si>
  <si>
    <t>Комасација у селу Поткање</t>
  </si>
  <si>
    <t>Субвенционисани кредити за модернизацију опреме у пољопривреди</t>
  </si>
  <si>
    <t>Опремање енолошке лабораторије</t>
  </si>
  <si>
    <t>Мионица</t>
  </si>
  <si>
    <t>Оџаци</t>
  </si>
  <si>
    <t>Опово</t>
  </si>
  <si>
    <t>Трстеник</t>
  </si>
  <si>
    <t>34.</t>
  </si>
  <si>
    <t>Сремска Митровица</t>
  </si>
  <si>
    <t>35.</t>
  </si>
  <si>
    <t>Србобран</t>
  </si>
  <si>
    <t>36.</t>
  </si>
  <si>
    <t>Сомбор</t>
  </si>
  <si>
    <t>37.</t>
  </si>
  <si>
    <t>Петровац</t>
  </si>
  <si>
    <t>38.</t>
  </si>
  <si>
    <t>Смедерево</t>
  </si>
  <si>
    <t>39.</t>
  </si>
  <si>
    <t>40.</t>
  </si>
  <si>
    <t>41.</t>
  </si>
  <si>
    <t>Сврљиг</t>
  </si>
  <si>
    <t>42.</t>
  </si>
  <si>
    <t>Свилајнац</t>
  </si>
  <si>
    <t>43.</t>
  </si>
  <si>
    <t>44.</t>
  </si>
  <si>
    <t>Рековац</t>
  </si>
  <si>
    <t>45.</t>
  </si>
  <si>
    <t>Прокупље</t>
  </si>
  <si>
    <t>46.</t>
  </si>
  <si>
    <t>Пријепоље</t>
  </si>
  <si>
    <t>47.</t>
  </si>
  <si>
    <t>Прибој</t>
  </si>
  <si>
    <t>48.</t>
  </si>
  <si>
    <t>Пожега</t>
  </si>
  <si>
    <t>49.</t>
  </si>
  <si>
    <t>Пожаревац</t>
  </si>
  <si>
    <t>50.</t>
  </si>
  <si>
    <t>Пландиште</t>
  </si>
  <si>
    <t>51.</t>
  </si>
  <si>
    <t>52.</t>
  </si>
  <si>
    <t>53.</t>
  </si>
  <si>
    <t>Велико Градиште</t>
  </si>
  <si>
    <t>54.</t>
  </si>
  <si>
    <t>Велика Плана</t>
  </si>
  <si>
    <t>55.</t>
  </si>
  <si>
    <t>56.</t>
  </si>
  <si>
    <t>57.</t>
  </si>
  <si>
    <t>Бујановац</t>
  </si>
  <si>
    <t>58.</t>
  </si>
  <si>
    <t>Брус</t>
  </si>
  <si>
    <t>59.</t>
  </si>
  <si>
    <t>60.</t>
  </si>
  <si>
    <t>Бољевац</t>
  </si>
  <si>
    <t>61.</t>
  </si>
  <si>
    <t>62.</t>
  </si>
  <si>
    <t>63.</t>
  </si>
  <si>
    <t>64.</t>
  </si>
  <si>
    <t>Раздео</t>
  </si>
  <si>
    <t>Глава</t>
  </si>
  <si>
    <t>Функција</t>
  </si>
  <si>
    <t>4</t>
  </si>
  <si>
    <t>Војна одбрана</t>
  </si>
  <si>
    <t>Полицијске услуге</t>
  </si>
  <si>
    <t>Извршни и законодавни органи, финансијски и фискални послови и спољни послови</t>
  </si>
  <si>
    <t>Јавни ред и мир некласификован на другом месту</t>
  </si>
  <si>
    <t>Пољопривреда, шумарство, лов и риболов</t>
  </si>
  <si>
    <t>Општи економски и комерцијални послови и послови по питању рада</t>
  </si>
  <si>
    <t>МИНИСТАРСТВО РУДАРСТВА И ЕНЕРГЕТИКЕ</t>
  </si>
  <si>
    <t>Гасификација</t>
  </si>
  <si>
    <t>Подземно складиште природног гаса "Банатски Двор"</t>
  </si>
  <si>
    <t>Разводни гасовод РГ 08-02/2 Баточина - Цветојевац</t>
  </si>
  <si>
    <t>Разводни гасовод РГ 09-04 Крушевац - Трстеник - Врњачка Бања и ГМРС Трстеник</t>
  </si>
  <si>
    <t>Разводни гасовод РГ 09-04-1 Врбница - Александровац и ГМРС Александровац</t>
  </si>
  <si>
    <t>Разводни гасовод РГ 08-17 Паљевско поље - Косјерић и ГМРС Косјерић и изградња дистрибутивне мреже у Косјерићу</t>
  </si>
  <si>
    <t>Разводни гасовод РГ 08-19 Ужице - Чајетина - Златибор и ГМРС Чајетина и ГМРС Златибор</t>
  </si>
  <si>
    <t>Изградња разводног гасовода Ужица ГМ 08-16</t>
  </si>
  <si>
    <t>Разводни гасовод РГ 08-18 Пожега - Ариље и ГМРС Ариље</t>
  </si>
  <si>
    <t>Изградња прикључног гасовода са ГМРС "Пожега"</t>
  </si>
  <si>
    <t>Разводни гасовод и ГМРС Марковац (Велика Плана)</t>
  </si>
  <si>
    <t>Разводни гасовод и ГМРС Милошевац (Велика Плана)</t>
  </si>
  <si>
    <t>Гасификација Лознице</t>
  </si>
  <si>
    <t>Гасификација Ниша</t>
  </si>
  <si>
    <t>Искоришћавање термалних извора</t>
  </si>
  <si>
    <t>Израда експлоатационе бушотине у бањи Љиг</t>
  </si>
  <si>
    <t>МИНИСТАРСТВО ЗА ИНФРАСТРУКТУРУ</t>
  </si>
  <si>
    <t>Изградња и санација локалних путева</t>
  </si>
  <si>
    <t>Туризам</t>
  </si>
  <si>
    <t>МИНИСТАРСТВО ТРГОВИНЕ И УСЛУГА</t>
  </si>
  <si>
    <t>Гориво и енергија</t>
  </si>
  <si>
    <t>Транспорт</t>
  </si>
  <si>
    <t>Основно истраживање</t>
  </si>
  <si>
    <t>Заштита животне средине некласификована на другом месту</t>
  </si>
  <si>
    <t>Образовање некласификовано на другом месту</t>
  </si>
  <si>
    <t>Услуге рекреације и спорта</t>
  </si>
  <si>
    <t>Здравство некласификовано на другом месту</t>
  </si>
  <si>
    <t>Верске и друге услуге заједнице</t>
  </si>
  <si>
    <t>Услуге културе</t>
  </si>
  <si>
    <t>01</t>
  </si>
  <si>
    <t>Средства из буџета</t>
  </si>
  <si>
    <t>УКУПНО</t>
  </si>
  <si>
    <t>Општи послови по питању рада</t>
  </si>
  <si>
    <t>Општина Алибунар - Канализација</t>
  </si>
  <si>
    <t>Општина Бачки Петровац - Канализација</t>
  </si>
  <si>
    <t>Општина Бечеј - Реконструкција и замена дотрајале водоводне мреже</t>
  </si>
  <si>
    <t>Општина Бечеј - Канализација за Бачко Петрово село</t>
  </si>
  <si>
    <t>Општина Богатић - Главна црпна станица, реконструкција водоводне мреже</t>
  </si>
  <si>
    <t>Општина Богатић - Изградња главног фекалног колектора</t>
  </si>
  <si>
    <t>Општина Велика Плана - Водоснабдевање</t>
  </si>
  <si>
    <t>Општина Велика Плана - Водоводна мрежа</t>
  </si>
  <si>
    <t>Општина Ивањица - Снабдевање водом, изградња фекалне канализације и санација постојеће депоније</t>
  </si>
  <si>
    <t>Општина Ковин - Реконструкција изворишта и пречишћавање пијаће воде, водоводна инфраструктура села Баваниште</t>
  </si>
  <si>
    <t>Општина Краљево - Санација и проширивање изворишта у Жичком пољу, изградња црпне станице фекалних вода "Рибница"</t>
  </si>
  <si>
    <t>Општина Лозница - Изградња канализационог колектора у два градска насеља, Л.Поље и Клупци</t>
  </si>
  <si>
    <t>Општина Мајданпек - Реконструкција водоводне мреже и израда техничке документације</t>
  </si>
  <si>
    <t>Општина Мало Црниће - Водоводни системи: Смољинац и Божевац-Купа</t>
  </si>
  <si>
    <t>Општина Нова Варош - Водоснабдевање</t>
  </si>
  <si>
    <t>Општина Оџаци - Изградња канализације у МЗ Бачки Градац</t>
  </si>
  <si>
    <t>Општина Параћин - Водоснабдевање насељених места: Стубица, Забрега, Буљане, Ратаре, Сикирица, Крежбинац, Дреновац</t>
  </si>
  <si>
    <t>Општина Пожега - Водоснабдевање МЗ на подручју општине</t>
  </si>
  <si>
    <t>Општина Прокупље - Реконструкција водоводне мреже и побољшање водоснадбевања града Прокупља</t>
  </si>
  <si>
    <t>Општина Сремска Митровица - Колектор и фабрика отпадне воде</t>
  </si>
  <si>
    <t>Општина Сурдулица - Регулисање водоснабдевања на подручју општине Сурдулица</t>
  </si>
  <si>
    <t>Општина Сурдулица - Главни фекални колектор</t>
  </si>
  <si>
    <t>Општина Чока - Водовод и канализација</t>
  </si>
  <si>
    <t>Општина Алибунар - Локални путеви</t>
  </si>
  <si>
    <t>Општина Бачки Петровац - Реконструкција спортског објекта</t>
  </si>
  <si>
    <t>Општина Блаце - Изградња путева</t>
  </si>
  <si>
    <t>Општина Кикинда - Реконструкција улице</t>
  </si>
  <si>
    <t>Општина Кладово - Топлификација</t>
  </si>
  <si>
    <t>Општина Лозница - Изградња улица са пратећом инфраструктуром</t>
  </si>
  <si>
    <t>Општина Оџаци - Јавна расвета</t>
  </si>
  <si>
    <t>Општина Параћин - Реконструкција коловоза на локалним путевима и улицама</t>
  </si>
  <si>
    <t>Општина Пожега - Приступни пут депонији</t>
  </si>
  <si>
    <t>Општина Рашка - Улична расвета</t>
  </si>
  <si>
    <t>Општина Рековац - Путна инфраструктура</t>
  </si>
  <si>
    <t>Општина Сомбор - Грејање</t>
  </si>
  <si>
    <t>Општина Чајетина - Златибор обилазница</t>
  </si>
  <si>
    <t>Општина Чока - Јавна расвета и уређење јавних површина (капел, расвета)</t>
  </si>
  <si>
    <t>Општина Лебане - Цевовод</t>
  </si>
  <si>
    <t>Општина Мионица - Водовод</t>
  </si>
  <si>
    <t>Општина Опово - Водоснабдевање</t>
  </si>
  <si>
    <t>Општина Смедерево - Постројење отпадне воде</t>
  </si>
  <si>
    <t>Општина Ужице - Изградња и реконструкција улица са пратећом инфраструктуром</t>
  </si>
  <si>
    <t>Информациони системи Министарства рада и социјалне политике</t>
  </si>
  <si>
    <t>Општина Врњачка Бања - Уређење парка</t>
  </si>
  <si>
    <t>Општина Горњи Милановац - Дугорочно решавање проблема дивљих депонија и одлагања отпада на територији целе општине Горњи Милановац</t>
  </si>
  <si>
    <t>Општина Инђија, МЗ Нови Карловци - Реконструкција дома културе</t>
  </si>
  <si>
    <t>Општина Нова Варош - Локални пут Травник - Радиња</t>
  </si>
  <si>
    <t>Општина Србобран - Уређење периферије насеља са пратећом инфраструктуром</t>
  </si>
  <si>
    <t>Општина Суботица - Буњевачка Матица - Адаптација објекта</t>
  </si>
  <si>
    <t>Општина Шид, МЗ Адашевци - Адаптација макадамских путева</t>
  </si>
  <si>
    <t>Општина Апатин - Инфраструктура</t>
  </si>
  <si>
    <t>Општина Бабушница - Водоснабдевање</t>
  </si>
  <si>
    <t>Општина Бела Црква - Изградња уличне водоводне мреже у насељеном месту Црвена Црква у делу насељеном Ромима</t>
  </si>
  <si>
    <t>Општина Босилеград - Водоснабдевање</t>
  </si>
  <si>
    <t>Општина Брус - Водоснабдевање Ботуње</t>
  </si>
  <si>
    <t>Општина Ваљево - Постројење за прећишћавање пијаће воде</t>
  </si>
  <si>
    <t>Општина Варварин - Водоснабдевање насељених места</t>
  </si>
  <si>
    <t>Општина Велико Градиште - Изградња водовода и водоторња, секундарна канализациона мрежа</t>
  </si>
  <si>
    <t>Општина Владимирци - Дистрибутивни цевовод од изворишта Риђаке до резервоара Скупљен</t>
  </si>
  <si>
    <t>Општина Владичин Хан - Замена дела водоводне мреже и изградња резервоара за водоснабдевање високих зона</t>
  </si>
  <si>
    <t>Општина Власотинце - Водоснабдевање</t>
  </si>
  <si>
    <t>Општина Врбас - Канализација</t>
  </si>
  <si>
    <t>Општина Вршац - Водоснабдевање румунских села</t>
  </si>
  <si>
    <t>Општина Гаџин Хан - Изградња канализационих колектора фекалних отпадних вода</t>
  </si>
  <si>
    <t>Општина Голубац - Канализација</t>
  </si>
  <si>
    <t>Општина Деспотовац - Изградња примарног водоводног система и потисни вод од изворишта резервоара са црпном станицом</t>
  </si>
  <si>
    <t>Општина Димитровград - Потисни цевовод Ивкове воденице - резервоар</t>
  </si>
  <si>
    <t>Општина Житиште - Водоводна мрежа за Торак</t>
  </si>
  <si>
    <t>Општина Житорађа - Изградња канализационе мреже</t>
  </si>
  <si>
    <t>Општина Ивањица - Водоснабдевање и уређење трга</t>
  </si>
  <si>
    <t>Општина Јагодина - Замена главног водовода и водоснабдевање села: Рибаер, Ракитово и Кончаре</t>
  </si>
  <si>
    <t>Општина Кањижа - Реконструкција водоводне мреже и изградња канализације</t>
  </si>
  <si>
    <t>Општина Књажевац - Фекална канализација</t>
  </si>
  <si>
    <t>Општина Ковачица - Водовод</t>
  </si>
  <si>
    <t>Општина Коцељева - Пројекат за изградљу фекалне канализације насеља Доње Црнилово</t>
  </si>
  <si>
    <t>Општина Куршумлија - Изградња резервоара "Боровњак" и реконструкција градске водоводне мреже</t>
  </si>
  <si>
    <t>Општина Лучани - Канализациона мрежа у Гучи и Лучанима</t>
  </si>
  <si>
    <t>Општина Ниш- Водоснабдевање рубних подручја града Ниша у оквиру водоводног система, реконструкција сеоских водовода, каналисање сеоских насеља у оквиру колекторског система града Ниша</t>
  </si>
  <si>
    <t>Општина Нови Кнежевац - Замена водоводне мреже у општини Нови Кнежевац за МЗ Ђала</t>
  </si>
  <si>
    <t>Општина Пирот - Фекална канализациона мрежа у селима</t>
  </si>
  <si>
    <t>Општина Пландиште - Водоводна мрежа у Банатском Соколцу, Старом Лецу, Великом Гају и Купинику, као и централни водовод</t>
  </si>
  <si>
    <t>Општина Пожаревац - Потисни цевовод Пожаревац - Драговац</t>
  </si>
  <si>
    <t>Општина Пријепоље - Изградња водовода: Милешево - Луке, Бродарево и насеља уз Звјежданску реку</t>
  </si>
  <si>
    <t>Општина Прокупље - Реконструкција водоводне мреже и побољшање</t>
  </si>
  <si>
    <t>Општина Рача - Постројење за прећишћавање пијаће воде</t>
  </si>
  <si>
    <t>Општина Сента - Главни пројекат фекалне канализације</t>
  </si>
  <si>
    <t>Општина Темерин - Фабрика отпадне воде</t>
  </si>
  <si>
    <t>Општина Топола - Реконструкција изворишта и изградња цевовода од резервоара до града</t>
  </si>
  <si>
    <t>Општина Чачак - Водовод из МЗ Катрга</t>
  </si>
  <si>
    <t>Бор</t>
  </si>
  <si>
    <t>Раковица</t>
  </si>
  <si>
    <t>Текуће одржавање (молерско-фарбарски радови исл.) у ОЈПУ: Сента, Ковин, Темерин, Кањижа, Тител, Пландиште, Нова Црња, Мали Иђош, Бачки Петровац, Алибунар, Нови Кнежевац, Житиште, Нови Бечеј и Сомбор)</t>
  </si>
  <si>
    <t>CCASA - реформа судске управе трговинских судова</t>
  </si>
  <si>
    <t>Тутин</t>
  </si>
  <si>
    <t>Бачка Паланка</t>
  </si>
  <si>
    <r>
      <t>Бајина Б</t>
    </r>
    <r>
      <rPr>
        <sz val="10"/>
        <rFont val="Arial"/>
        <family val="0"/>
      </rPr>
      <t>ашта</t>
    </r>
  </si>
  <si>
    <t>Бачка Топола</t>
  </si>
  <si>
    <t xml:space="preserve">Бор </t>
  </si>
  <si>
    <t>Коцељева</t>
  </si>
  <si>
    <t>Темерин</t>
  </si>
  <si>
    <t>105.</t>
  </si>
  <si>
    <t>106.</t>
  </si>
  <si>
    <t>107.</t>
  </si>
  <si>
    <t>108.</t>
  </si>
  <si>
    <t>109.</t>
  </si>
  <si>
    <t>Наредна фаза (Врање, Бољевац)</t>
  </si>
  <si>
    <t>Члан 5.</t>
  </si>
  <si>
    <t xml:space="preserve">                После члана 6. додају се чл. 6a и 6б, који гласе:</t>
  </si>
  <si>
    <t xml:space="preserve">                Средства за реализацију пројеката Националног инвестиционог плана у укупном износу од 20.639.850.520 динарa распоређују се по корисницима и то:</t>
  </si>
  <si>
    <t>Крупањ - Љубовија - Мачков Камен</t>
  </si>
  <si>
    <t>Мокра Гора - Тара, деоница Недокрај - Митровац</t>
  </si>
  <si>
    <t>„Члан 6а</t>
  </si>
  <si>
    <t>12.1</t>
  </si>
  <si>
    <t>12.2</t>
  </si>
  <si>
    <t>МИНИСТАРСТВО ФИНАНСИЈА</t>
  </si>
  <si>
    <t>15.5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</si>
</sst>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&quot; din&quot;;\-#,##0.00&quot; din&quot;"/>
    <numFmt numFmtId="186" formatCode="#,##0;\-#,##0;"/>
    <numFmt numFmtId="187" formatCode="#,##0.0"/>
    <numFmt numFmtId="188" formatCode="_(* #,##0_);_(* \(#,##0\);_(* &quot;-&quot;??_);_(@_)"/>
    <numFmt numFmtId="189" formatCode="_-* #,##0.0\ _d_i_n_-;\-* #,##0.0\ _d_i_n_-;_-* &quot;-&quot;??\ _d_i_n_-;_-@_-"/>
    <numFmt numFmtId="190" formatCode="_-* #,##0\ _d_i_n_-;\-* #,##0\ _d_i_n_-;_-* &quot;-&quot;??\ _d_i_n_-;_-@_-"/>
  </numFmts>
  <fonts count="2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 vertical="top"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 wrapText="1"/>
    </xf>
    <xf numFmtId="180" fontId="0" fillId="0" borderId="10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center" vertical="top" wrapText="1"/>
    </xf>
    <xf numFmtId="180" fontId="0" fillId="0" borderId="0" xfId="0" applyNumberFormat="1" applyFill="1" applyAlignment="1">
      <alignment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80" fontId="5" fillId="0" borderId="11" xfId="0" applyNumberFormat="1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180" fontId="5" fillId="0" borderId="10" xfId="0" applyNumberFormat="1" applyFont="1" applyFill="1" applyBorder="1" applyAlignment="1">
      <alignment wrapText="1"/>
    </xf>
    <xf numFmtId="180" fontId="5" fillId="0" borderId="1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180" fontId="5" fillId="0" borderId="0" xfId="0" applyNumberFormat="1" applyFont="1" applyFill="1" applyBorder="1" applyAlignment="1">
      <alignment wrapText="1"/>
    </xf>
    <xf numFmtId="180" fontId="0" fillId="0" borderId="11" xfId="0" applyNumberFormat="1" applyFill="1" applyBorder="1" applyAlignment="1">
      <alignment wrapText="1"/>
    </xf>
    <xf numFmtId="180" fontId="5" fillId="0" borderId="13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18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180" fontId="7" fillId="0" borderId="0" xfId="0" applyNumberFormat="1" applyFont="1" applyFill="1" applyAlignment="1">
      <alignment wrapText="1"/>
    </xf>
    <xf numFmtId="0" fontId="0" fillId="0" borderId="10" xfId="0" applyFill="1" applyBorder="1" applyAlignment="1">
      <alignment horizontal="center" wrapText="1"/>
    </xf>
    <xf numFmtId="180" fontId="0" fillId="0" borderId="0" xfId="0" applyNumberForma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18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190" fontId="0" fillId="0" borderId="0" xfId="42" applyNumberFormat="1" applyFont="1" applyFill="1" applyAlignment="1">
      <alignment wrapText="1"/>
    </xf>
    <xf numFmtId="0" fontId="0" fillId="0" borderId="0" xfId="0" applyFont="1" applyFill="1" applyAlignment="1">
      <alignment horizontal="left" vertical="top" wrapText="1"/>
    </xf>
    <xf numFmtId="3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0" fontId="4" fillId="0" borderId="14" xfId="57" applyNumberFormat="1" applyFont="1" applyFill="1" applyBorder="1" applyAlignment="1">
      <alignment horizontal="center" vertical="center" wrapText="1"/>
      <protection/>
    </xf>
    <xf numFmtId="180" fontId="4" fillId="0" borderId="15" xfId="57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1:I934"/>
  <sheetViews>
    <sheetView tabSelected="1" view="pageBreakPreview" zoomScaleSheetLayoutView="100" zoomScalePageLayoutView="0" workbookViewId="0" topLeftCell="A898">
      <selection activeCell="B859" sqref="B859"/>
    </sheetView>
  </sheetViews>
  <sheetFormatPr defaultColWidth="9.140625" defaultRowHeight="12.75"/>
  <cols>
    <col min="1" max="1" width="6.28125" style="1" customWidth="1"/>
    <col min="2" max="2" width="5.7109375" style="36" customWidth="1"/>
    <col min="3" max="3" width="7.140625" style="1" customWidth="1"/>
    <col min="4" max="4" width="9.28125" style="29" customWidth="1"/>
    <col min="5" max="5" width="5.00390625" style="3" customWidth="1"/>
    <col min="6" max="6" width="77.140625" style="9" customWidth="1"/>
    <col min="7" max="7" width="16.8515625" style="4" customWidth="1"/>
    <col min="8" max="8" width="16.28125" style="1" bestFit="1" customWidth="1"/>
    <col min="9" max="9" width="12.7109375" style="1" bestFit="1" customWidth="1"/>
    <col min="10" max="16384" width="9.1406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spans="2:7" s="20" customFormat="1" ht="9" customHeight="1" hidden="1">
      <c r="B61" s="37"/>
      <c r="D61" s="17"/>
      <c r="E61" s="17"/>
      <c r="F61" s="18"/>
      <c r="G61" s="19"/>
    </row>
    <row r="62" spans="2:7" s="20" customFormat="1" ht="9" customHeight="1">
      <c r="B62" s="37"/>
      <c r="D62" s="17"/>
      <c r="E62" s="17"/>
      <c r="F62" s="18"/>
      <c r="G62" s="19"/>
    </row>
    <row r="63" spans="1:7" s="20" customFormat="1" ht="18" customHeight="1">
      <c r="A63" s="43" t="s">
        <v>778</v>
      </c>
      <c r="B63" s="43"/>
      <c r="C63" s="43"/>
      <c r="D63" s="43"/>
      <c r="E63" s="43"/>
      <c r="F63" s="43"/>
      <c r="G63" s="43"/>
    </row>
    <row r="64" spans="2:7" s="20" customFormat="1" ht="12.75" customHeight="1">
      <c r="B64" s="37"/>
      <c r="D64" s="17"/>
      <c r="E64" s="17"/>
      <c r="F64" s="18"/>
      <c r="G64" s="19"/>
    </row>
    <row r="65" spans="1:7" s="21" customFormat="1" ht="18" customHeight="1">
      <c r="A65" s="42" t="s">
        <v>779</v>
      </c>
      <c r="B65" s="42"/>
      <c r="C65" s="42"/>
      <c r="D65" s="42"/>
      <c r="E65" s="42"/>
      <c r="F65" s="42"/>
      <c r="G65" s="42"/>
    </row>
    <row r="66" spans="2:7" s="21" customFormat="1" ht="12.75" customHeight="1">
      <c r="B66" s="38"/>
      <c r="D66" s="17"/>
      <c r="E66" s="22"/>
      <c r="F66" s="23"/>
      <c r="G66" s="24"/>
    </row>
    <row r="67" spans="1:7" s="21" customFormat="1" ht="18" customHeight="1">
      <c r="A67" s="44" t="s">
        <v>783</v>
      </c>
      <c r="B67" s="44"/>
      <c r="C67" s="44"/>
      <c r="D67" s="44"/>
      <c r="E67" s="44"/>
      <c r="F67" s="44"/>
      <c r="G67" s="44"/>
    </row>
    <row r="68" spans="2:7" s="21" customFormat="1" ht="15">
      <c r="B68" s="38"/>
      <c r="D68" s="17"/>
      <c r="E68" s="22"/>
      <c r="F68" s="23"/>
      <c r="G68" s="24"/>
    </row>
    <row r="69" spans="1:7" s="21" customFormat="1" ht="37.5" customHeight="1">
      <c r="A69" s="42" t="s">
        <v>780</v>
      </c>
      <c r="B69" s="42"/>
      <c r="C69" s="42"/>
      <c r="D69" s="42"/>
      <c r="E69" s="42"/>
      <c r="F69" s="42"/>
      <c r="G69" s="42"/>
    </row>
    <row r="70" spans="2:7" s="20" customFormat="1" ht="8.25" customHeight="1">
      <c r="B70" s="37"/>
      <c r="D70" s="17"/>
      <c r="E70" s="17"/>
      <c r="F70" s="18"/>
      <c r="G70" s="19"/>
    </row>
    <row r="71" spans="1:7" ht="12.75" customHeight="1">
      <c r="A71" s="50" t="s">
        <v>628</v>
      </c>
      <c r="B71" s="52" t="s">
        <v>629</v>
      </c>
      <c r="C71" s="50" t="s">
        <v>630</v>
      </c>
      <c r="D71" s="52" t="s">
        <v>194</v>
      </c>
      <c r="E71" s="56" t="s">
        <v>195</v>
      </c>
      <c r="F71" s="56"/>
      <c r="G71" s="58" t="s">
        <v>92</v>
      </c>
    </row>
    <row r="72" spans="1:7" ht="22.5" customHeight="1">
      <c r="A72" s="51"/>
      <c r="B72" s="53"/>
      <c r="C72" s="51"/>
      <c r="D72" s="54"/>
      <c r="E72" s="57"/>
      <c r="F72" s="57"/>
      <c r="G72" s="59"/>
    </row>
    <row r="73" spans="1:7" ht="12.75">
      <c r="A73" s="25">
        <v>1</v>
      </c>
      <c r="B73" s="39">
        <v>2</v>
      </c>
      <c r="C73" s="25">
        <v>3</v>
      </c>
      <c r="D73" s="16" t="s">
        <v>631</v>
      </c>
      <c r="E73" s="55">
        <v>5</v>
      </c>
      <c r="F73" s="55"/>
      <c r="G73" s="2">
        <v>6</v>
      </c>
    </row>
    <row r="74" ht="5.25" customHeight="1"/>
    <row r="75" spans="1:7" ht="12.75">
      <c r="A75" s="27">
        <v>9</v>
      </c>
      <c r="B75" s="40"/>
      <c r="C75" s="27"/>
      <c r="E75" s="41" t="s">
        <v>222</v>
      </c>
      <c r="F75" s="41"/>
      <c r="G75" s="26"/>
    </row>
    <row r="76" spans="1:7" ht="12.75">
      <c r="A76" s="27"/>
      <c r="B76" s="40"/>
      <c r="C76" s="27">
        <v>210</v>
      </c>
      <c r="E76" s="45" t="s">
        <v>632</v>
      </c>
      <c r="F76" s="45"/>
      <c r="G76" s="26"/>
    </row>
    <row r="77" spans="4:7" ht="12.75">
      <c r="D77" s="29" t="s">
        <v>198</v>
      </c>
      <c r="E77" s="47" t="s">
        <v>412</v>
      </c>
      <c r="F77" s="47"/>
      <c r="G77" s="4">
        <f>SUM(G78:G80)/2</f>
        <v>569417412</v>
      </c>
    </row>
    <row r="78" spans="5:6" ht="12.75">
      <c r="E78" s="5" t="s">
        <v>199</v>
      </c>
      <c r="F78" s="6" t="s">
        <v>528</v>
      </c>
    </row>
    <row r="79" spans="5:7" ht="12.75">
      <c r="E79" s="3" t="s">
        <v>200</v>
      </c>
      <c r="F79" s="7" t="s">
        <v>529</v>
      </c>
      <c r="G79" s="4">
        <v>569417412</v>
      </c>
    </row>
    <row r="80" spans="5:7" ht="13.5" thickBot="1">
      <c r="E80" s="46" t="s">
        <v>420</v>
      </c>
      <c r="F80" s="46"/>
      <c r="G80" s="10">
        <f>SUM(G79:G79)</f>
        <v>569417412</v>
      </c>
    </row>
    <row r="81" spans="5:7" ht="13.5" thickBot="1">
      <c r="E81" s="49" t="s">
        <v>121</v>
      </c>
      <c r="F81" s="49"/>
      <c r="G81" s="8">
        <f>+G77</f>
        <v>569417412</v>
      </c>
    </row>
    <row r="82" ht="6.75" customHeight="1"/>
    <row r="83" spans="1:7" ht="12.75">
      <c r="A83" s="27">
        <v>10</v>
      </c>
      <c r="B83" s="40"/>
      <c r="C83" s="27"/>
      <c r="E83" s="45" t="s">
        <v>221</v>
      </c>
      <c r="F83" s="45"/>
      <c r="G83" s="26"/>
    </row>
    <row r="84" spans="1:7" ht="12.75">
      <c r="A84" s="27"/>
      <c r="B84" s="40"/>
      <c r="C84" s="27">
        <v>310</v>
      </c>
      <c r="E84" s="41" t="s">
        <v>633</v>
      </c>
      <c r="F84" s="41"/>
      <c r="G84" s="26"/>
    </row>
    <row r="85" spans="4:7" ht="12.75">
      <c r="D85" s="29" t="s">
        <v>198</v>
      </c>
      <c r="E85" s="47" t="s">
        <v>412</v>
      </c>
      <c r="F85" s="47"/>
      <c r="G85" s="4">
        <f>SUM(G86:G88)/2</f>
        <v>33000000</v>
      </c>
    </row>
    <row r="86" spans="5:6" ht="12.75">
      <c r="E86" s="5" t="s">
        <v>199</v>
      </c>
      <c r="F86" s="6" t="s">
        <v>525</v>
      </c>
    </row>
    <row r="87" spans="5:7" ht="25.5">
      <c r="E87" s="3" t="s">
        <v>200</v>
      </c>
      <c r="F87" s="7" t="s">
        <v>526</v>
      </c>
      <c r="G87" s="4">
        <v>33000000</v>
      </c>
    </row>
    <row r="88" spans="5:7" ht="12.75">
      <c r="E88" s="46" t="s">
        <v>420</v>
      </c>
      <c r="F88" s="46"/>
      <c r="G88" s="10">
        <f>SUM(G87:G87)</f>
        <v>33000000</v>
      </c>
    </row>
    <row r="89" spans="4:7" ht="26.25" customHeight="1">
      <c r="D89" s="29" t="s">
        <v>207</v>
      </c>
      <c r="E89" s="48" t="s">
        <v>413</v>
      </c>
      <c r="F89" s="48"/>
      <c r="G89" s="4">
        <f>SUM(G90:G95)/2</f>
        <v>426000000</v>
      </c>
    </row>
    <row r="90" spans="5:6" ht="12.75">
      <c r="E90" s="5" t="s">
        <v>199</v>
      </c>
      <c r="F90" s="6" t="s">
        <v>525</v>
      </c>
    </row>
    <row r="91" spans="5:7" ht="25.5">
      <c r="E91" s="3" t="s">
        <v>200</v>
      </c>
      <c r="F91" s="7" t="s">
        <v>527</v>
      </c>
      <c r="G91" s="4">
        <v>410000000</v>
      </c>
    </row>
    <row r="92" spans="5:7" ht="12.75">
      <c r="E92" s="46" t="s">
        <v>420</v>
      </c>
      <c r="F92" s="46"/>
      <c r="G92" s="10">
        <f>SUM(G91:G91)</f>
        <v>410000000</v>
      </c>
    </row>
    <row r="93" spans="5:6" ht="12.75">
      <c r="E93" s="5" t="s">
        <v>202</v>
      </c>
      <c r="F93" s="6" t="s">
        <v>137</v>
      </c>
    </row>
    <row r="94" spans="5:7" ht="12.75">
      <c r="E94" s="3" t="s">
        <v>200</v>
      </c>
      <c r="F94" s="7" t="s">
        <v>138</v>
      </c>
      <c r="G94" s="4">
        <v>16000000</v>
      </c>
    </row>
    <row r="95" spans="5:7" ht="13.5" thickBot="1">
      <c r="E95" s="46" t="s">
        <v>421</v>
      </c>
      <c r="F95" s="46"/>
      <c r="G95" s="10">
        <f>SUM(G94:G94)</f>
        <v>16000000</v>
      </c>
    </row>
    <row r="96" spans="5:7" ht="13.5" thickBot="1">
      <c r="E96" s="49" t="s">
        <v>121</v>
      </c>
      <c r="F96" s="49"/>
      <c r="G96" s="8">
        <f>+G89+G85</f>
        <v>459000000</v>
      </c>
    </row>
    <row r="97" spans="5:7" ht="6.75" customHeight="1">
      <c r="E97" s="12"/>
      <c r="F97" s="12"/>
      <c r="G97" s="13"/>
    </row>
    <row r="98" spans="1:7" ht="15.75" customHeight="1">
      <c r="A98" s="27">
        <v>12</v>
      </c>
      <c r="E98" s="41" t="s">
        <v>786</v>
      </c>
      <c r="F98" s="41"/>
      <c r="G98" s="13"/>
    </row>
    <row r="99" spans="2:7" ht="12.75">
      <c r="B99" s="5" t="s">
        <v>784</v>
      </c>
      <c r="E99" s="41" t="s">
        <v>234</v>
      </c>
      <c r="F99" s="41"/>
      <c r="G99" s="26"/>
    </row>
    <row r="100" spans="3:7" ht="13.5" customHeight="1">
      <c r="C100" s="28">
        <v>110</v>
      </c>
      <c r="E100" s="41" t="s">
        <v>634</v>
      </c>
      <c r="F100" s="41"/>
      <c r="G100" s="26"/>
    </row>
    <row r="101" spans="4:7" ht="25.5" customHeight="1">
      <c r="D101" s="29" t="s">
        <v>207</v>
      </c>
      <c r="E101" s="47" t="s">
        <v>413</v>
      </c>
      <c r="F101" s="47"/>
      <c r="G101" s="4">
        <f>SUM(G102:G105)/2</f>
        <v>53917516</v>
      </c>
    </row>
    <row r="102" spans="5:6" ht="12.75">
      <c r="E102" s="5" t="s">
        <v>199</v>
      </c>
      <c r="F102" s="6" t="s">
        <v>235</v>
      </c>
    </row>
    <row r="103" spans="5:7" ht="12.75">
      <c r="E103" s="3" t="s">
        <v>200</v>
      </c>
      <c r="F103" s="7" t="s">
        <v>236</v>
      </c>
      <c r="G103" s="4">
        <v>53781816</v>
      </c>
    </row>
    <row r="104" spans="5:7" ht="12.75">
      <c r="E104" s="3" t="s">
        <v>201</v>
      </c>
      <c r="F104" s="7" t="s">
        <v>237</v>
      </c>
      <c r="G104" s="4">
        <v>135700</v>
      </c>
    </row>
    <row r="105" spans="5:7" ht="13.5" thickBot="1">
      <c r="E105" s="46" t="s">
        <v>420</v>
      </c>
      <c r="F105" s="46"/>
      <c r="G105" s="10">
        <f>SUM(G103:G104)</f>
        <v>53917516</v>
      </c>
    </row>
    <row r="106" spans="5:7" ht="13.5" thickBot="1">
      <c r="E106" s="49" t="s">
        <v>121</v>
      </c>
      <c r="F106" s="49"/>
      <c r="G106" s="8">
        <f>+G101</f>
        <v>53917516</v>
      </c>
    </row>
    <row r="107" ht="7.5" customHeight="1"/>
    <row r="108" spans="2:7" ht="12.75">
      <c r="B108" s="5" t="s">
        <v>785</v>
      </c>
      <c r="E108" s="41" t="s">
        <v>238</v>
      </c>
      <c r="F108" s="41"/>
      <c r="G108" s="26"/>
    </row>
    <row r="109" spans="3:7" ht="13.5" customHeight="1">
      <c r="C109" s="28">
        <v>110</v>
      </c>
      <c r="E109" s="41" t="s">
        <v>634</v>
      </c>
      <c r="F109" s="41"/>
      <c r="G109" s="26"/>
    </row>
    <row r="110" spans="4:7" ht="12.75">
      <c r="D110" s="29" t="s">
        <v>198</v>
      </c>
      <c r="E110" s="47" t="s">
        <v>412</v>
      </c>
      <c r="F110" s="47"/>
      <c r="G110" s="4">
        <f>SUM(G111:G119)/2</f>
        <v>19481534</v>
      </c>
    </row>
    <row r="111" spans="5:6" ht="25.5">
      <c r="E111" s="5" t="s">
        <v>199</v>
      </c>
      <c r="F111" s="6" t="s">
        <v>514</v>
      </c>
    </row>
    <row r="112" spans="5:7" ht="25.5">
      <c r="E112" s="3" t="s">
        <v>200</v>
      </c>
      <c r="F112" s="7" t="s">
        <v>240</v>
      </c>
      <c r="G112" s="4">
        <v>8694231</v>
      </c>
    </row>
    <row r="113" spans="5:7" ht="12.75">
      <c r="E113" s="46" t="s">
        <v>420</v>
      </c>
      <c r="F113" s="46"/>
      <c r="G113" s="10">
        <f>SUM(G112:G112)</f>
        <v>8694231</v>
      </c>
    </row>
    <row r="114" spans="5:6" ht="25.5">
      <c r="E114" s="5" t="s">
        <v>202</v>
      </c>
      <c r="F114" s="6" t="s">
        <v>516</v>
      </c>
    </row>
    <row r="115" spans="5:7" ht="38.25">
      <c r="E115" s="3" t="s">
        <v>200</v>
      </c>
      <c r="F115" s="7" t="s">
        <v>763</v>
      </c>
      <c r="G115" s="4">
        <v>5896350</v>
      </c>
    </row>
    <row r="116" spans="5:7" ht="12.75">
      <c r="E116" s="46" t="s">
        <v>421</v>
      </c>
      <c r="F116" s="46"/>
      <c r="G116" s="10">
        <f>SUM(G115:G115)</f>
        <v>5896350</v>
      </c>
    </row>
    <row r="117" spans="5:6" ht="24.75" customHeight="1">
      <c r="E117" s="5" t="s">
        <v>203</v>
      </c>
      <c r="F117" s="6" t="s">
        <v>241</v>
      </c>
    </row>
    <row r="118" spans="5:7" ht="52.5" customHeight="1">
      <c r="E118" s="3" t="s">
        <v>200</v>
      </c>
      <c r="F118" s="7" t="s">
        <v>100</v>
      </c>
      <c r="G118" s="4">
        <v>4890953</v>
      </c>
    </row>
    <row r="119" spans="5:7" ht="12.75">
      <c r="E119" s="46" t="s">
        <v>422</v>
      </c>
      <c r="F119" s="46"/>
      <c r="G119" s="10">
        <f>SUM(G118:G118)</f>
        <v>4890953</v>
      </c>
    </row>
    <row r="120" spans="4:7" ht="25.5" customHeight="1">
      <c r="D120" s="29" t="s">
        <v>207</v>
      </c>
      <c r="E120" s="48" t="s">
        <v>413</v>
      </c>
      <c r="F120" s="48"/>
      <c r="G120" s="4">
        <f>SUM(G121:G173)/2</f>
        <v>142918466</v>
      </c>
    </row>
    <row r="121" spans="5:6" ht="12.75">
      <c r="E121" s="5" t="s">
        <v>199</v>
      </c>
      <c r="F121" s="6" t="s">
        <v>239</v>
      </c>
    </row>
    <row r="122" spans="5:7" ht="12.75">
      <c r="E122" s="3" t="s">
        <v>200</v>
      </c>
      <c r="F122" s="7" t="s">
        <v>515</v>
      </c>
      <c r="G122" s="4">
        <v>6144600</v>
      </c>
    </row>
    <row r="123" spans="5:7" ht="12.75">
      <c r="E123" s="3" t="s">
        <v>201</v>
      </c>
      <c r="F123" s="7" t="s">
        <v>539</v>
      </c>
      <c r="G123" s="4">
        <v>3400000</v>
      </c>
    </row>
    <row r="124" spans="5:7" ht="12.75">
      <c r="E124" s="46" t="s">
        <v>420</v>
      </c>
      <c r="F124" s="46"/>
      <c r="G124" s="10">
        <f>SUM(G122:G123)</f>
        <v>9544600</v>
      </c>
    </row>
    <row r="125" spans="5:6" ht="25.5">
      <c r="E125" s="5" t="s">
        <v>202</v>
      </c>
      <c r="F125" s="6" t="s">
        <v>514</v>
      </c>
    </row>
    <row r="126" spans="5:7" ht="12.75">
      <c r="E126" s="3" t="s">
        <v>200</v>
      </c>
      <c r="F126" s="7" t="s">
        <v>541</v>
      </c>
      <c r="G126" s="4">
        <v>108800</v>
      </c>
    </row>
    <row r="127" spans="5:7" ht="12.75">
      <c r="E127" s="3" t="s">
        <v>201</v>
      </c>
      <c r="F127" s="7" t="s">
        <v>546</v>
      </c>
      <c r="G127" s="4">
        <v>693020</v>
      </c>
    </row>
    <row r="128" spans="5:7" ht="12.75">
      <c r="E128" s="3" t="s">
        <v>226</v>
      </c>
      <c r="F128" s="7" t="s">
        <v>542</v>
      </c>
      <c r="G128" s="4">
        <v>2000000</v>
      </c>
    </row>
    <row r="129" spans="5:7" ht="12.75">
      <c r="E129" s="3" t="s">
        <v>228</v>
      </c>
      <c r="F129" s="7" t="s">
        <v>246</v>
      </c>
      <c r="G129" s="4">
        <v>1870000</v>
      </c>
    </row>
    <row r="130" spans="5:7" ht="12.75">
      <c r="E130" s="3" t="s">
        <v>232</v>
      </c>
      <c r="F130" s="7" t="s">
        <v>547</v>
      </c>
      <c r="G130" s="4">
        <v>102000</v>
      </c>
    </row>
    <row r="131" spans="5:7" ht="12.75">
      <c r="E131" s="3" t="s">
        <v>244</v>
      </c>
      <c r="F131" s="7" t="s">
        <v>548</v>
      </c>
      <c r="G131" s="4">
        <v>1366000</v>
      </c>
    </row>
    <row r="132" spans="5:7" ht="12.75">
      <c r="E132" s="3" t="s">
        <v>245</v>
      </c>
      <c r="F132" s="7" t="s">
        <v>549</v>
      </c>
      <c r="G132" s="4">
        <v>1366000</v>
      </c>
    </row>
    <row r="133" spans="5:7" ht="12.75">
      <c r="E133" s="3" t="s">
        <v>247</v>
      </c>
      <c r="F133" s="7" t="s">
        <v>253</v>
      </c>
      <c r="G133" s="4">
        <v>385190</v>
      </c>
    </row>
    <row r="134" spans="5:7" ht="12.75">
      <c r="E134" s="3" t="s">
        <v>248</v>
      </c>
      <c r="F134" s="7" t="s">
        <v>545</v>
      </c>
      <c r="G134" s="4">
        <v>1200000</v>
      </c>
    </row>
    <row r="135" spans="5:7" ht="12.75">
      <c r="E135" s="3" t="s">
        <v>249</v>
      </c>
      <c r="F135" s="7" t="s">
        <v>540</v>
      </c>
      <c r="G135" s="4">
        <v>1071000</v>
      </c>
    </row>
    <row r="136" spans="5:7" ht="12.75">
      <c r="E136" s="3" t="s">
        <v>250</v>
      </c>
      <c r="F136" s="7" t="s">
        <v>543</v>
      </c>
      <c r="G136" s="4">
        <v>335000</v>
      </c>
    </row>
    <row r="137" spans="5:7" ht="12.75">
      <c r="E137" s="3" t="s">
        <v>251</v>
      </c>
      <c r="F137" s="7" t="s">
        <v>544</v>
      </c>
      <c r="G137" s="4">
        <v>1322364</v>
      </c>
    </row>
    <row r="138" spans="5:7" ht="12.75">
      <c r="E138" s="46" t="s">
        <v>421</v>
      </c>
      <c r="F138" s="46"/>
      <c r="G138" s="10">
        <f>SUM(G126:G137)</f>
        <v>11819374</v>
      </c>
    </row>
    <row r="139" spans="5:6" ht="25.5">
      <c r="E139" s="5" t="s">
        <v>203</v>
      </c>
      <c r="F139" s="6" t="s">
        <v>516</v>
      </c>
    </row>
    <row r="140" spans="5:7" ht="12.75">
      <c r="E140" s="3" t="s">
        <v>200</v>
      </c>
      <c r="F140" s="7" t="s">
        <v>101</v>
      </c>
      <c r="G140" s="4">
        <v>653349</v>
      </c>
    </row>
    <row r="141" spans="5:7" ht="12.75">
      <c r="E141" s="3" t="s">
        <v>201</v>
      </c>
      <c r="F141" s="7" t="s">
        <v>550</v>
      </c>
      <c r="G141" s="4">
        <v>13483253</v>
      </c>
    </row>
    <row r="142" spans="5:7" ht="12.75">
      <c r="E142" s="3" t="s">
        <v>226</v>
      </c>
      <c r="F142" s="7" t="s">
        <v>555</v>
      </c>
      <c r="G142" s="4">
        <v>1366048</v>
      </c>
    </row>
    <row r="143" spans="5:7" ht="12.75">
      <c r="E143" s="3" t="s">
        <v>228</v>
      </c>
      <c r="F143" s="7" t="s">
        <v>556</v>
      </c>
      <c r="G143" s="4">
        <v>732906</v>
      </c>
    </row>
    <row r="144" spans="5:7" ht="12.75">
      <c r="E144" s="3" t="s">
        <v>232</v>
      </c>
      <c r="F144" s="7" t="s">
        <v>554</v>
      </c>
      <c r="G144" s="4">
        <v>20503417</v>
      </c>
    </row>
    <row r="145" spans="5:7" ht="12.75">
      <c r="E145" s="3" t="s">
        <v>244</v>
      </c>
      <c r="F145" s="7" t="s">
        <v>102</v>
      </c>
      <c r="G145" s="4">
        <v>6953550</v>
      </c>
    </row>
    <row r="146" spans="5:7" ht="12.75">
      <c r="E146" s="3" t="s">
        <v>245</v>
      </c>
      <c r="F146" s="7" t="s">
        <v>103</v>
      </c>
      <c r="G146" s="4">
        <v>3643664</v>
      </c>
    </row>
    <row r="147" spans="5:7" ht="12.75">
      <c r="E147" s="3" t="s">
        <v>247</v>
      </c>
      <c r="F147" s="7" t="s">
        <v>552</v>
      </c>
      <c r="G147" s="4">
        <v>6797899</v>
      </c>
    </row>
    <row r="148" spans="5:7" ht="12.75">
      <c r="E148" s="3" t="s">
        <v>248</v>
      </c>
      <c r="F148" s="7" t="s">
        <v>105</v>
      </c>
      <c r="G148" s="4">
        <v>714470</v>
      </c>
    </row>
    <row r="149" spans="5:7" ht="12.75">
      <c r="E149" s="3" t="s">
        <v>249</v>
      </c>
      <c r="F149" s="7" t="s">
        <v>551</v>
      </c>
      <c r="G149" s="4">
        <v>1094501</v>
      </c>
    </row>
    <row r="150" spans="5:7" ht="12.75">
      <c r="E150" s="3" t="s">
        <v>250</v>
      </c>
      <c r="F150" s="7" t="s">
        <v>553</v>
      </c>
      <c r="G150" s="4">
        <v>726987</v>
      </c>
    </row>
    <row r="151" spans="5:7" ht="12.75">
      <c r="E151" s="3" t="s">
        <v>251</v>
      </c>
      <c r="F151" s="7" t="s">
        <v>123</v>
      </c>
      <c r="G151" s="4">
        <v>9006871</v>
      </c>
    </row>
    <row r="152" spans="5:7" ht="12.75">
      <c r="E152" s="3" t="s">
        <v>252</v>
      </c>
      <c r="F152" s="7" t="s">
        <v>124</v>
      </c>
      <c r="G152" s="4">
        <v>3077928</v>
      </c>
    </row>
    <row r="153" spans="5:7" ht="12.75">
      <c r="E153" s="3" t="s">
        <v>254</v>
      </c>
      <c r="F153" s="7" t="s">
        <v>560</v>
      </c>
      <c r="G153" s="4">
        <v>11388776</v>
      </c>
    </row>
    <row r="154" spans="5:7" ht="12.75">
      <c r="E154" s="3" t="s">
        <v>255</v>
      </c>
      <c r="F154" s="7" t="s">
        <v>104</v>
      </c>
      <c r="G154" s="4">
        <v>5035132</v>
      </c>
    </row>
    <row r="155" spans="5:7" ht="12.75">
      <c r="E155" s="3" t="s">
        <v>256</v>
      </c>
      <c r="F155" s="7" t="s">
        <v>557</v>
      </c>
      <c r="G155" s="4">
        <v>4892971</v>
      </c>
    </row>
    <row r="156" spans="5:7" ht="12.75">
      <c r="E156" s="3" t="s">
        <v>284</v>
      </c>
      <c r="F156" s="7" t="s">
        <v>558</v>
      </c>
      <c r="G156" s="4">
        <v>5314938</v>
      </c>
    </row>
    <row r="157" spans="5:7" ht="12.75">
      <c r="E157" s="3" t="s">
        <v>286</v>
      </c>
      <c r="F157" s="7" t="s">
        <v>559</v>
      </c>
      <c r="G157" s="4">
        <v>780009</v>
      </c>
    </row>
    <row r="158" spans="5:7" ht="12.75">
      <c r="E158" s="46" t="s">
        <v>422</v>
      </c>
      <c r="F158" s="46"/>
      <c r="G158" s="10">
        <f>SUM(G140:G157)</f>
        <v>96166669</v>
      </c>
    </row>
    <row r="159" spans="5:6" ht="25.5">
      <c r="E159" s="5" t="s">
        <v>257</v>
      </c>
      <c r="F159" s="6" t="s">
        <v>241</v>
      </c>
    </row>
    <row r="160" spans="5:7" ht="12.75">
      <c r="E160" s="3" t="s">
        <v>200</v>
      </c>
      <c r="F160" s="7" t="s">
        <v>566</v>
      </c>
      <c r="G160" s="4">
        <v>630000</v>
      </c>
    </row>
    <row r="161" spans="5:7" ht="12.75">
      <c r="E161" s="3" t="s">
        <v>201</v>
      </c>
      <c r="F161" s="7" t="s">
        <v>565</v>
      </c>
      <c r="G161" s="4">
        <v>3445973</v>
      </c>
    </row>
    <row r="162" spans="5:7" ht="12.75">
      <c r="E162" s="3" t="s">
        <v>226</v>
      </c>
      <c r="F162" s="7" t="s">
        <v>258</v>
      </c>
      <c r="G162" s="4">
        <v>1980088</v>
      </c>
    </row>
    <row r="163" spans="5:7" ht="12.75">
      <c r="E163" s="3" t="s">
        <v>228</v>
      </c>
      <c r="F163" s="7" t="s">
        <v>259</v>
      </c>
      <c r="G163" s="4">
        <v>2393315</v>
      </c>
    </row>
    <row r="164" spans="5:7" ht="12.75">
      <c r="E164" s="3" t="s">
        <v>232</v>
      </c>
      <c r="F164" s="7" t="s">
        <v>260</v>
      </c>
      <c r="G164" s="4">
        <v>1696712</v>
      </c>
    </row>
    <row r="165" spans="5:7" ht="12.75">
      <c r="E165" s="3" t="s">
        <v>244</v>
      </c>
      <c r="F165" s="7" t="s">
        <v>564</v>
      </c>
      <c r="G165" s="4">
        <v>1553208</v>
      </c>
    </row>
    <row r="166" spans="5:7" ht="12.75">
      <c r="E166" s="3" t="s">
        <v>245</v>
      </c>
      <c r="F166" s="7" t="s">
        <v>563</v>
      </c>
      <c r="G166" s="4">
        <v>2448237</v>
      </c>
    </row>
    <row r="167" spans="5:7" ht="12.75">
      <c r="E167" s="3" t="s">
        <v>247</v>
      </c>
      <c r="F167" s="7" t="s">
        <v>261</v>
      </c>
      <c r="G167" s="4">
        <v>2816300</v>
      </c>
    </row>
    <row r="168" spans="5:7" ht="12.75">
      <c r="E168" s="3" t="s">
        <v>248</v>
      </c>
      <c r="F168" s="7" t="s">
        <v>561</v>
      </c>
      <c r="G168" s="4">
        <v>1643400</v>
      </c>
    </row>
    <row r="169" spans="5:7" ht="12.75">
      <c r="E169" s="3" t="s">
        <v>249</v>
      </c>
      <c r="F169" s="7" t="s">
        <v>562</v>
      </c>
      <c r="G169" s="4">
        <v>4151716</v>
      </c>
    </row>
    <row r="170" spans="5:7" ht="12.75">
      <c r="E170" s="46" t="s">
        <v>424</v>
      </c>
      <c r="F170" s="46"/>
      <c r="G170" s="10">
        <f>SUM(G160:G169)</f>
        <v>22758949</v>
      </c>
    </row>
    <row r="171" spans="5:6" ht="25.5">
      <c r="E171" s="5" t="s">
        <v>355</v>
      </c>
      <c r="F171" s="6" t="s">
        <v>242</v>
      </c>
    </row>
    <row r="172" spans="5:7" ht="12.75">
      <c r="E172" s="3" t="s">
        <v>200</v>
      </c>
      <c r="F172" s="7" t="s">
        <v>243</v>
      </c>
      <c r="G172" s="4">
        <v>2628874</v>
      </c>
    </row>
    <row r="173" spans="5:7" ht="13.5" thickBot="1">
      <c r="E173" s="46" t="s">
        <v>425</v>
      </c>
      <c r="F173" s="46"/>
      <c r="G173" s="10">
        <f>SUM(G172:G172)</f>
        <v>2628874</v>
      </c>
    </row>
    <row r="174" spans="5:7" ht="13.5" thickBot="1">
      <c r="E174" s="49" t="s">
        <v>121</v>
      </c>
      <c r="F174" s="49"/>
      <c r="G174" s="8">
        <f>+G120+G110</f>
        <v>162400000</v>
      </c>
    </row>
    <row r="175" ht="9" customHeight="1"/>
    <row r="176" spans="1:7" ht="12.75">
      <c r="A176" s="27">
        <v>13</v>
      </c>
      <c r="E176" s="41" t="s">
        <v>223</v>
      </c>
      <c r="F176" s="41"/>
      <c r="G176" s="26"/>
    </row>
    <row r="177" spans="3:7" ht="12.75">
      <c r="C177" s="28">
        <v>360</v>
      </c>
      <c r="E177" s="45" t="s">
        <v>635</v>
      </c>
      <c r="F177" s="45"/>
      <c r="G177" s="26"/>
    </row>
    <row r="178" spans="4:7" ht="24.75" customHeight="1">
      <c r="D178" s="29" t="s">
        <v>207</v>
      </c>
      <c r="E178" s="47" t="s">
        <v>413</v>
      </c>
      <c r="F178" s="47"/>
      <c r="G178" s="4">
        <f>SUM(G179:G202)/2</f>
        <v>341630500</v>
      </c>
    </row>
    <row r="179" spans="5:6" ht="12.75">
      <c r="E179" s="5" t="s">
        <v>199</v>
      </c>
      <c r="F179" s="6" t="s">
        <v>530</v>
      </c>
    </row>
    <row r="180" spans="5:7" ht="12.75">
      <c r="E180" s="3" t="s">
        <v>200</v>
      </c>
      <c r="F180" s="7" t="s">
        <v>531</v>
      </c>
      <c r="G180" s="4">
        <v>1500000</v>
      </c>
    </row>
    <row r="181" spans="5:7" ht="12.75">
      <c r="E181" s="46" t="s">
        <v>420</v>
      </c>
      <c r="F181" s="46"/>
      <c r="G181" s="10">
        <f>SUM(G180:G180)</f>
        <v>1500000</v>
      </c>
    </row>
    <row r="182" spans="5:6" ht="14.25" customHeight="1">
      <c r="E182" s="5" t="s">
        <v>202</v>
      </c>
      <c r="F182" s="6" t="s">
        <v>415</v>
      </c>
    </row>
    <row r="183" spans="5:7" ht="25.5">
      <c r="E183" s="3" t="s">
        <v>200</v>
      </c>
      <c r="F183" s="7" t="s">
        <v>417</v>
      </c>
      <c r="G183" s="4">
        <v>7094962</v>
      </c>
    </row>
    <row r="184" spans="5:7" ht="25.5">
      <c r="E184" s="3" t="s">
        <v>201</v>
      </c>
      <c r="F184" s="7" t="s">
        <v>418</v>
      </c>
      <c r="G184" s="4">
        <v>15566639</v>
      </c>
    </row>
    <row r="185" spans="5:7" ht="12.75">
      <c r="E185" s="3" t="s">
        <v>226</v>
      </c>
      <c r="F185" s="7" t="s">
        <v>419</v>
      </c>
      <c r="G185" s="4">
        <v>10408960</v>
      </c>
    </row>
    <row r="186" spans="5:7" ht="12.75">
      <c r="E186" s="3" t="s">
        <v>228</v>
      </c>
      <c r="F186" s="7" t="s">
        <v>532</v>
      </c>
      <c r="G186" s="4">
        <v>900000</v>
      </c>
    </row>
    <row r="187" spans="5:7" ht="12.75">
      <c r="E187" s="3" t="s">
        <v>232</v>
      </c>
      <c r="F187" s="7" t="s">
        <v>416</v>
      </c>
      <c r="G187" s="4">
        <v>27685677</v>
      </c>
    </row>
    <row r="188" spans="5:7" ht="25.5">
      <c r="E188" s="3" t="s">
        <v>244</v>
      </c>
      <c r="F188" s="7" t="s">
        <v>512</v>
      </c>
      <c r="G188" s="4">
        <v>71979000</v>
      </c>
    </row>
    <row r="189" spans="5:7" ht="25.5">
      <c r="E189" s="3" t="s">
        <v>245</v>
      </c>
      <c r="F189" s="7" t="s">
        <v>533</v>
      </c>
      <c r="G189" s="4">
        <v>7262500</v>
      </c>
    </row>
    <row r="190" spans="5:7" ht="12.75">
      <c r="E190" s="3" t="s">
        <v>247</v>
      </c>
      <c r="F190" s="7" t="s">
        <v>764</v>
      </c>
      <c r="G190" s="4">
        <v>3000000</v>
      </c>
    </row>
    <row r="191" spans="5:7" ht="12.75">
      <c r="E191" s="46" t="s">
        <v>421</v>
      </c>
      <c r="F191" s="46"/>
      <c r="G191" s="10">
        <f>SUM(G183:G190)</f>
        <v>143897738</v>
      </c>
    </row>
    <row r="192" spans="5:6" ht="12.75">
      <c r="E192" s="5" t="s">
        <v>203</v>
      </c>
      <c r="F192" s="6" t="s">
        <v>224</v>
      </c>
    </row>
    <row r="193" spans="5:7" ht="12.75">
      <c r="E193" s="3" t="s">
        <v>200</v>
      </c>
      <c r="F193" s="7" t="s">
        <v>230</v>
      </c>
      <c r="G193" s="4">
        <v>17415084</v>
      </c>
    </row>
    <row r="194" spans="5:7" ht="12.75">
      <c r="E194" s="3" t="s">
        <v>201</v>
      </c>
      <c r="F194" s="7" t="s">
        <v>231</v>
      </c>
      <c r="G194" s="4">
        <v>10719652</v>
      </c>
    </row>
    <row r="195" spans="5:7" ht="38.25">
      <c r="E195" s="3" t="s">
        <v>226</v>
      </c>
      <c r="F195" s="7" t="s">
        <v>225</v>
      </c>
      <c r="G195" s="4">
        <v>9783537</v>
      </c>
    </row>
    <row r="196" spans="5:7" ht="14.25" customHeight="1">
      <c r="E196" s="3" t="s">
        <v>228</v>
      </c>
      <c r="F196" s="7" t="s">
        <v>513</v>
      </c>
      <c r="G196" s="4">
        <v>12955106</v>
      </c>
    </row>
    <row r="197" spans="5:7" ht="12.75">
      <c r="E197" s="3" t="s">
        <v>232</v>
      </c>
      <c r="F197" s="7" t="s">
        <v>139</v>
      </c>
      <c r="G197" s="4">
        <v>1500000</v>
      </c>
    </row>
    <row r="198" spans="5:7" ht="12.75">
      <c r="E198" s="3" t="s">
        <v>244</v>
      </c>
      <c r="F198" s="7" t="s">
        <v>534</v>
      </c>
      <c r="G198" s="4">
        <v>12000000</v>
      </c>
    </row>
    <row r="199" spans="5:7" ht="25.5">
      <c r="E199" s="3" t="s">
        <v>245</v>
      </c>
      <c r="F199" s="7" t="s">
        <v>227</v>
      </c>
      <c r="G199" s="4">
        <v>27421263</v>
      </c>
    </row>
    <row r="200" spans="5:7" ht="25.5">
      <c r="E200" s="3" t="s">
        <v>247</v>
      </c>
      <c r="F200" s="7" t="s">
        <v>229</v>
      </c>
      <c r="G200" s="4">
        <v>42840000</v>
      </c>
    </row>
    <row r="201" spans="5:7" ht="25.5">
      <c r="E201" s="3" t="s">
        <v>248</v>
      </c>
      <c r="F201" s="7" t="s">
        <v>233</v>
      </c>
      <c r="G201" s="4">
        <v>61598120</v>
      </c>
    </row>
    <row r="202" spans="5:7" ht="13.5" thickBot="1">
      <c r="E202" s="46" t="s">
        <v>422</v>
      </c>
      <c r="F202" s="46"/>
      <c r="G202" s="10">
        <f>SUM(G193:G201)</f>
        <v>196232762</v>
      </c>
    </row>
    <row r="203" spans="5:7" ht="13.5" thickBot="1">
      <c r="E203" s="49" t="s">
        <v>121</v>
      </c>
      <c r="F203" s="49"/>
      <c r="G203" s="8">
        <f>+G178</f>
        <v>341630500</v>
      </c>
    </row>
    <row r="204" ht="7.5" customHeight="1"/>
    <row r="205" spans="1:7" ht="12.75">
      <c r="A205" s="27">
        <v>15</v>
      </c>
      <c r="E205" s="41" t="s">
        <v>262</v>
      </c>
      <c r="F205" s="41"/>
      <c r="G205" s="26"/>
    </row>
    <row r="206" spans="3:7" ht="12.75">
      <c r="C206" s="27">
        <v>420</v>
      </c>
      <c r="E206" s="45" t="s">
        <v>636</v>
      </c>
      <c r="F206" s="45"/>
      <c r="G206" s="26"/>
    </row>
    <row r="207" spans="4:7" ht="12.75">
      <c r="D207" s="29" t="s">
        <v>198</v>
      </c>
      <c r="E207" s="47" t="s">
        <v>412</v>
      </c>
      <c r="F207" s="47"/>
      <c r="G207" s="4">
        <f>SUM(G208:G224)/2</f>
        <v>279809542</v>
      </c>
    </row>
    <row r="208" spans="5:6" ht="12.75">
      <c r="E208" s="5" t="s">
        <v>199</v>
      </c>
      <c r="F208" s="6" t="s">
        <v>270</v>
      </c>
    </row>
    <row r="209" spans="5:7" ht="12.75">
      <c r="E209" s="3" t="s">
        <v>200</v>
      </c>
      <c r="F209" s="7" t="s">
        <v>272</v>
      </c>
      <c r="G209" s="4">
        <v>49336688</v>
      </c>
    </row>
    <row r="210" spans="5:7" ht="12.75">
      <c r="E210" s="3" t="s">
        <v>201</v>
      </c>
      <c r="F210" s="7" t="s">
        <v>273</v>
      </c>
      <c r="G210" s="4">
        <v>48207062</v>
      </c>
    </row>
    <row r="211" spans="5:7" ht="12.75">
      <c r="E211" s="3" t="s">
        <v>226</v>
      </c>
      <c r="F211" s="7" t="s">
        <v>274</v>
      </c>
      <c r="G211" s="4">
        <v>45634603</v>
      </c>
    </row>
    <row r="212" spans="5:7" ht="12.75">
      <c r="E212" s="3" t="s">
        <v>228</v>
      </c>
      <c r="F212" s="7" t="s">
        <v>571</v>
      </c>
      <c r="G212" s="4">
        <v>1275000</v>
      </c>
    </row>
    <row r="213" spans="5:7" ht="12.75">
      <c r="E213" s="3" t="s">
        <v>232</v>
      </c>
      <c r="F213" s="7" t="s">
        <v>570</v>
      </c>
      <c r="G213" s="4">
        <v>2722000</v>
      </c>
    </row>
    <row r="214" spans="5:7" ht="12.75">
      <c r="E214" s="3" t="s">
        <v>244</v>
      </c>
      <c r="F214" s="7" t="s">
        <v>569</v>
      </c>
      <c r="G214" s="4">
        <v>2611000</v>
      </c>
    </row>
    <row r="215" spans="5:7" ht="12.75">
      <c r="E215" s="3" t="s">
        <v>245</v>
      </c>
      <c r="F215" s="7" t="s">
        <v>568</v>
      </c>
      <c r="G215" s="4">
        <v>3559000</v>
      </c>
    </row>
    <row r="216" spans="5:7" ht="12.75">
      <c r="E216" s="46" t="s">
        <v>420</v>
      </c>
      <c r="F216" s="46"/>
      <c r="G216" s="10">
        <f>SUM(G209:G215)</f>
        <v>153345353</v>
      </c>
    </row>
    <row r="217" spans="5:6" ht="12.75">
      <c r="E217" s="5" t="s">
        <v>202</v>
      </c>
      <c r="F217" s="6" t="s">
        <v>572</v>
      </c>
    </row>
    <row r="218" spans="5:7" ht="12.75">
      <c r="E218" s="3" t="s">
        <v>200</v>
      </c>
      <c r="F218" s="7" t="s">
        <v>573</v>
      </c>
      <c r="G218" s="4">
        <v>16515000</v>
      </c>
    </row>
    <row r="219" spans="5:7" ht="12.75">
      <c r="E219" s="3" t="s">
        <v>201</v>
      </c>
      <c r="F219" s="7" t="s">
        <v>140</v>
      </c>
      <c r="G219" s="4">
        <v>5059000</v>
      </c>
    </row>
    <row r="220" spans="5:7" ht="12.75">
      <c r="E220" s="46" t="s">
        <v>421</v>
      </c>
      <c r="F220" s="46"/>
      <c r="G220" s="10">
        <f>SUM(G218:G219)</f>
        <v>21574000</v>
      </c>
    </row>
    <row r="221" spans="5:6" ht="12.75">
      <c r="E221" s="5" t="s">
        <v>203</v>
      </c>
      <c r="F221" s="6" t="s">
        <v>206</v>
      </c>
    </row>
    <row r="222" spans="5:7" ht="12.75">
      <c r="E222" s="3" t="s">
        <v>200</v>
      </c>
      <c r="F222" s="7" t="s">
        <v>275</v>
      </c>
      <c r="G222" s="4">
        <v>45610099</v>
      </c>
    </row>
    <row r="223" spans="5:7" ht="12.75">
      <c r="E223" s="3" t="s">
        <v>201</v>
      </c>
      <c r="F223" s="7" t="s">
        <v>276</v>
      </c>
      <c r="G223" s="4">
        <v>59280090</v>
      </c>
    </row>
    <row r="224" spans="5:7" ht="12.75">
      <c r="E224" s="46" t="s">
        <v>422</v>
      </c>
      <c r="F224" s="46"/>
      <c r="G224" s="10">
        <f>SUM(G222:G223)</f>
        <v>104890189</v>
      </c>
    </row>
    <row r="225" spans="4:7" ht="26.25" customHeight="1">
      <c r="D225" s="29" t="s">
        <v>207</v>
      </c>
      <c r="E225" s="48" t="s">
        <v>413</v>
      </c>
      <c r="F225" s="48"/>
      <c r="G225" s="4">
        <f>SUM(G226:G228)/2</f>
        <v>35946331</v>
      </c>
    </row>
    <row r="226" spans="5:6" ht="12.75">
      <c r="E226" s="5" t="s">
        <v>199</v>
      </c>
      <c r="F226" s="6" t="s">
        <v>270</v>
      </c>
    </row>
    <row r="227" spans="5:7" ht="12.75">
      <c r="E227" s="3" t="s">
        <v>200</v>
      </c>
      <c r="F227" s="7" t="s">
        <v>271</v>
      </c>
      <c r="G227" s="4">
        <v>35946331</v>
      </c>
    </row>
    <row r="228" spans="5:7" ht="13.5" thickBot="1">
      <c r="E228" s="46" t="s">
        <v>420</v>
      </c>
      <c r="F228" s="46"/>
      <c r="G228" s="10">
        <f>SUM(G227:G227)</f>
        <v>35946331</v>
      </c>
    </row>
    <row r="229" spans="5:7" ht="13.5" thickBot="1">
      <c r="E229" s="49" t="s">
        <v>121</v>
      </c>
      <c r="F229" s="49"/>
      <c r="G229" s="8">
        <f>+G225+G207</f>
        <v>315755873</v>
      </c>
    </row>
    <row r="231" spans="2:7" ht="12.75">
      <c r="B231" s="40" t="s">
        <v>787</v>
      </c>
      <c r="E231" s="41" t="s">
        <v>263</v>
      </c>
      <c r="F231" s="41"/>
      <c r="G231" s="26"/>
    </row>
    <row r="232" spans="3:7" ht="12.75">
      <c r="C232" s="27">
        <v>630</v>
      </c>
      <c r="E232" s="45" t="s">
        <v>196</v>
      </c>
      <c r="F232" s="45"/>
      <c r="G232" s="26"/>
    </row>
    <row r="233" spans="4:7" ht="12.75">
      <c r="D233" s="29" t="s">
        <v>198</v>
      </c>
      <c r="E233" s="47" t="s">
        <v>412</v>
      </c>
      <c r="F233" s="47"/>
      <c r="G233" s="4">
        <f>SUM(G234:G238)/2</f>
        <v>502424939</v>
      </c>
    </row>
    <row r="234" spans="5:6" ht="12.75">
      <c r="E234" s="5" t="s">
        <v>199</v>
      </c>
      <c r="F234" s="6" t="s">
        <v>264</v>
      </c>
    </row>
    <row r="235" spans="5:7" ht="12.75">
      <c r="E235" s="3" t="s">
        <v>200</v>
      </c>
      <c r="F235" s="7" t="s">
        <v>196</v>
      </c>
      <c r="G235" s="4">
        <v>203842957</v>
      </c>
    </row>
    <row r="236" spans="5:7" ht="12.75">
      <c r="E236" s="3" t="s">
        <v>201</v>
      </c>
      <c r="F236" s="7" t="s">
        <v>567</v>
      </c>
      <c r="G236" s="4">
        <v>16324798</v>
      </c>
    </row>
    <row r="237" spans="5:7" ht="12.75">
      <c r="E237" s="3" t="s">
        <v>226</v>
      </c>
      <c r="F237" s="7" t="s">
        <v>269</v>
      </c>
      <c r="G237" s="4">
        <v>282257184</v>
      </c>
    </row>
    <row r="238" spans="5:7" ht="13.5" thickBot="1">
      <c r="E238" s="46" t="s">
        <v>420</v>
      </c>
      <c r="F238" s="46"/>
      <c r="G238" s="10">
        <f>SUM(G235:G237)</f>
        <v>502424939</v>
      </c>
    </row>
    <row r="239" spans="5:7" ht="13.5" thickBot="1">
      <c r="E239" s="49" t="s">
        <v>121</v>
      </c>
      <c r="F239" s="49"/>
      <c r="G239" s="8">
        <f>+G233</f>
        <v>502424939</v>
      </c>
    </row>
    <row r="241" spans="1:7" ht="12.75">
      <c r="A241" s="27">
        <v>16</v>
      </c>
      <c r="E241" s="41" t="s">
        <v>115</v>
      </c>
      <c r="F241" s="41"/>
      <c r="G241" s="26"/>
    </row>
    <row r="242" spans="3:7" ht="12.75">
      <c r="C242" s="28">
        <v>410</v>
      </c>
      <c r="E242" s="45" t="s">
        <v>637</v>
      </c>
      <c r="F242" s="45"/>
      <c r="G242" s="26"/>
    </row>
    <row r="243" spans="4:7" ht="12.75">
      <c r="D243" s="29" t="s">
        <v>198</v>
      </c>
      <c r="E243" s="47" t="s">
        <v>412</v>
      </c>
      <c r="F243" s="47"/>
      <c r="G243" s="4">
        <f>SUM(G244:G399)/2</f>
        <v>1935033512</v>
      </c>
    </row>
    <row r="244" spans="5:6" ht="12.75">
      <c r="E244" s="5" t="s">
        <v>199</v>
      </c>
      <c r="F244" s="6" t="s">
        <v>402</v>
      </c>
    </row>
    <row r="245" spans="5:7" ht="12.75">
      <c r="E245" s="3" t="s">
        <v>200</v>
      </c>
      <c r="F245" s="33" t="s">
        <v>761</v>
      </c>
      <c r="G245" s="4">
        <v>8298800</v>
      </c>
    </row>
    <row r="246" spans="5:7" ht="12.75">
      <c r="E246" s="3" t="s">
        <v>201</v>
      </c>
      <c r="F246" s="7" t="s">
        <v>329</v>
      </c>
      <c r="G246" s="4">
        <v>1642000</v>
      </c>
    </row>
    <row r="247" spans="5:7" ht="12.75">
      <c r="E247" s="3" t="s">
        <v>226</v>
      </c>
      <c r="F247" s="7" t="s">
        <v>20</v>
      </c>
      <c r="G247" s="4">
        <v>1367000</v>
      </c>
    </row>
    <row r="248" spans="5:7" ht="12.75">
      <c r="E248" s="3" t="s">
        <v>228</v>
      </c>
      <c r="F248" s="7" t="s">
        <v>340</v>
      </c>
      <c r="G248" s="4">
        <f>12341500-7224430+4500000</f>
        <v>9617070</v>
      </c>
    </row>
    <row r="249" spans="5:7" ht="12.75">
      <c r="E249" s="3" t="s">
        <v>232</v>
      </c>
      <c r="F249" s="7" t="s">
        <v>218</v>
      </c>
      <c r="G249" s="4">
        <f>10979500-3020500+2418410</f>
        <v>10377410</v>
      </c>
    </row>
    <row r="250" spans="5:7" ht="12.75">
      <c r="E250" s="3" t="s">
        <v>244</v>
      </c>
      <c r="F250" s="7" t="s">
        <v>59</v>
      </c>
      <c r="G250" s="4">
        <v>3500000</v>
      </c>
    </row>
    <row r="251" spans="5:7" ht="12.75">
      <c r="E251" s="29" t="s">
        <v>245</v>
      </c>
      <c r="F251" s="7" t="s">
        <v>598</v>
      </c>
      <c r="G251" s="4">
        <f>3891500-2037500+5800000</f>
        <v>7654000</v>
      </c>
    </row>
    <row r="252" spans="5:7" ht="12.75">
      <c r="E252" s="29" t="s">
        <v>247</v>
      </c>
      <c r="F252" s="33" t="s">
        <v>762</v>
      </c>
      <c r="G252" s="4">
        <v>5812000</v>
      </c>
    </row>
    <row r="253" spans="5:7" ht="12.75">
      <c r="E253" s="29" t="s">
        <v>248</v>
      </c>
      <c r="F253" s="33" t="s">
        <v>220</v>
      </c>
      <c r="G253" s="4">
        <v>2500000</v>
      </c>
    </row>
    <row r="254" spans="5:7" ht="12.75">
      <c r="E254" s="29" t="s">
        <v>249</v>
      </c>
      <c r="F254" s="33" t="s">
        <v>351</v>
      </c>
      <c r="G254" s="4">
        <v>8058000</v>
      </c>
    </row>
    <row r="255" spans="5:7" ht="12.75">
      <c r="E255" s="29" t="s">
        <v>250</v>
      </c>
      <c r="F255" s="33" t="s">
        <v>777</v>
      </c>
      <c r="G255" s="4">
        <v>977280</v>
      </c>
    </row>
    <row r="256" spans="5:7" ht="12.75">
      <c r="E256" s="46" t="s">
        <v>420</v>
      </c>
      <c r="F256" s="46"/>
      <c r="G256" s="10">
        <f>SUM(G245:G253)</f>
        <v>50768280</v>
      </c>
    </row>
    <row r="257" spans="5:6" ht="12.75">
      <c r="E257" s="5" t="s">
        <v>202</v>
      </c>
      <c r="F257" s="6" t="s">
        <v>175</v>
      </c>
    </row>
    <row r="258" spans="5:7" ht="12.75">
      <c r="E258" s="29" t="s">
        <v>200</v>
      </c>
      <c r="F258" s="7" t="s">
        <v>695</v>
      </c>
      <c r="G258" s="4">
        <v>19762200</v>
      </c>
    </row>
    <row r="259" spans="5:7" ht="12.75">
      <c r="E259" s="29" t="s">
        <v>201</v>
      </c>
      <c r="F259" s="7" t="s">
        <v>672</v>
      </c>
      <c r="G259" s="4">
        <v>13905150</v>
      </c>
    </row>
    <row r="260" spans="5:7" ht="12.75">
      <c r="E260" s="29" t="s">
        <v>228</v>
      </c>
      <c r="F260" s="33" t="s">
        <v>722</v>
      </c>
      <c r="G260" s="4">
        <v>12797005</v>
      </c>
    </row>
    <row r="261" spans="5:7" ht="12.75">
      <c r="E261" s="29" t="s">
        <v>232</v>
      </c>
      <c r="F261" s="33" t="s">
        <v>723</v>
      </c>
      <c r="G261" s="4">
        <v>8679788</v>
      </c>
    </row>
    <row r="262" spans="5:7" ht="12.75">
      <c r="E262" s="29" t="s">
        <v>244</v>
      </c>
      <c r="F262" s="7" t="s">
        <v>403</v>
      </c>
      <c r="G262" s="4">
        <v>1304100</v>
      </c>
    </row>
    <row r="263" spans="5:7" ht="12.75">
      <c r="E263" s="29" t="s">
        <v>245</v>
      </c>
      <c r="F263" s="7" t="s">
        <v>696</v>
      </c>
      <c r="G263" s="4">
        <v>6063300</v>
      </c>
    </row>
    <row r="264" spans="5:7" ht="12.75">
      <c r="E264" s="29" t="s">
        <v>247</v>
      </c>
      <c r="F264" s="7" t="s">
        <v>673</v>
      </c>
      <c r="G264" s="4">
        <v>8233312</v>
      </c>
    </row>
    <row r="265" spans="5:7" ht="25.5">
      <c r="E265" s="29" t="s">
        <v>248</v>
      </c>
      <c r="F265" s="33" t="s">
        <v>724</v>
      </c>
      <c r="G265" s="4">
        <v>2963992</v>
      </c>
    </row>
    <row r="266" spans="5:7" ht="12.75">
      <c r="E266" s="29" t="s">
        <v>249</v>
      </c>
      <c r="F266" s="7" t="s">
        <v>674</v>
      </c>
      <c r="G266" s="4">
        <v>7525140</v>
      </c>
    </row>
    <row r="267" spans="5:7" ht="12.75">
      <c r="E267" s="29" t="s">
        <v>250</v>
      </c>
      <c r="F267" s="7" t="s">
        <v>675</v>
      </c>
      <c r="G267" s="4">
        <v>13087200</v>
      </c>
    </row>
    <row r="268" spans="5:7" ht="12.75">
      <c r="E268" s="29" t="s">
        <v>251</v>
      </c>
      <c r="F268" s="7" t="s">
        <v>697</v>
      </c>
      <c r="G268" s="4">
        <v>11098800</v>
      </c>
    </row>
    <row r="269" spans="5:7" ht="12.75">
      <c r="E269" s="29" t="s">
        <v>252</v>
      </c>
      <c r="F269" s="7" t="s">
        <v>676</v>
      </c>
      <c r="G269" s="4">
        <v>2470188</v>
      </c>
    </row>
    <row r="270" spans="5:7" ht="12.75">
      <c r="E270" s="29" t="s">
        <v>254</v>
      </c>
      <c r="F270" s="7" t="s">
        <v>677</v>
      </c>
      <c r="G270" s="4">
        <v>3372558</v>
      </c>
    </row>
    <row r="271" spans="5:7" ht="12.75">
      <c r="E271" s="29" t="s">
        <v>255</v>
      </c>
      <c r="F271" s="33" t="s">
        <v>725</v>
      </c>
      <c r="G271" s="4">
        <v>15643295</v>
      </c>
    </row>
    <row r="272" spans="5:7" ht="12.75">
      <c r="E272" s="29" t="s">
        <v>256</v>
      </c>
      <c r="F272" s="33" t="s">
        <v>726</v>
      </c>
      <c r="G272" s="4">
        <v>3294000</v>
      </c>
    </row>
    <row r="273" spans="5:7" ht="12.75">
      <c r="E273" s="29" t="s">
        <v>284</v>
      </c>
      <c r="F273" s="33" t="s">
        <v>727</v>
      </c>
      <c r="G273" s="4">
        <v>3293325</v>
      </c>
    </row>
    <row r="274" spans="5:7" ht="12.75">
      <c r="E274" s="29" t="s">
        <v>286</v>
      </c>
      <c r="F274" s="33" t="s">
        <v>728</v>
      </c>
      <c r="G274" s="4">
        <v>6586650</v>
      </c>
    </row>
    <row r="275" spans="5:7" ht="12.75">
      <c r="E275" s="29" t="s">
        <v>287</v>
      </c>
      <c r="F275" s="7" t="s">
        <v>678</v>
      </c>
      <c r="G275" s="4">
        <v>9879975</v>
      </c>
    </row>
    <row r="276" spans="5:7" ht="12.75">
      <c r="E276" s="29" t="s">
        <v>289</v>
      </c>
      <c r="F276" s="7" t="s">
        <v>679</v>
      </c>
      <c r="G276" s="4">
        <v>4116657</v>
      </c>
    </row>
    <row r="277" spans="5:7" ht="25.5">
      <c r="E277" s="29" t="s">
        <v>291</v>
      </c>
      <c r="F277" s="33" t="s">
        <v>729</v>
      </c>
      <c r="G277" s="4">
        <v>16880316</v>
      </c>
    </row>
    <row r="278" spans="5:7" ht="25.5">
      <c r="E278" s="29" t="s">
        <v>292</v>
      </c>
      <c r="F278" s="33" t="s">
        <v>730</v>
      </c>
      <c r="G278" s="4">
        <v>6073006</v>
      </c>
    </row>
    <row r="279" spans="5:7" ht="25.5">
      <c r="E279" s="29" t="s">
        <v>293</v>
      </c>
      <c r="F279" s="33" t="s">
        <v>731</v>
      </c>
      <c r="G279" s="4">
        <v>1298000</v>
      </c>
    </row>
    <row r="280" spans="5:7" ht="12.75">
      <c r="E280" s="29" t="s">
        <v>294</v>
      </c>
      <c r="F280" s="33" t="s">
        <v>732</v>
      </c>
      <c r="G280" s="4">
        <v>10099530</v>
      </c>
    </row>
    <row r="281" spans="5:7" ht="12.75">
      <c r="E281" s="29" t="s">
        <v>295</v>
      </c>
      <c r="F281" s="33" t="s">
        <v>733</v>
      </c>
      <c r="G281" s="4">
        <v>13087200</v>
      </c>
    </row>
    <row r="282" spans="5:7" ht="12.75">
      <c r="E282" s="29" t="s">
        <v>296</v>
      </c>
      <c r="F282" s="7" t="s">
        <v>715</v>
      </c>
      <c r="G282" s="4">
        <v>9112500</v>
      </c>
    </row>
    <row r="283" spans="5:7" ht="12.75">
      <c r="E283" s="29" t="s">
        <v>297</v>
      </c>
      <c r="F283" s="33" t="s">
        <v>734</v>
      </c>
      <c r="G283" s="4">
        <v>2962588</v>
      </c>
    </row>
    <row r="284" spans="5:7" ht="12.75">
      <c r="E284" s="29" t="s">
        <v>298</v>
      </c>
      <c r="F284" s="33" t="s">
        <v>735</v>
      </c>
      <c r="G284" s="4">
        <v>6375000</v>
      </c>
    </row>
    <row r="285" spans="5:7" ht="12.75">
      <c r="E285" s="29" t="s">
        <v>299</v>
      </c>
      <c r="F285" s="33" t="s">
        <v>736</v>
      </c>
      <c r="G285" s="4">
        <v>3502688</v>
      </c>
    </row>
    <row r="286" spans="5:7" ht="25.5">
      <c r="E286" s="29" t="s">
        <v>301</v>
      </c>
      <c r="F286" s="7" t="s">
        <v>716</v>
      </c>
      <c r="G286" s="4">
        <v>1822500</v>
      </c>
    </row>
    <row r="287" spans="5:7" ht="25.5">
      <c r="E287" s="29" t="s">
        <v>302</v>
      </c>
      <c r="F287" s="33" t="s">
        <v>737</v>
      </c>
      <c r="G287" s="4">
        <v>5381500</v>
      </c>
    </row>
    <row r="288" spans="5:7" ht="12.75">
      <c r="E288" s="29" t="s">
        <v>303</v>
      </c>
      <c r="F288" s="33" t="s">
        <v>738</v>
      </c>
      <c r="G288" s="4">
        <v>1152858</v>
      </c>
    </row>
    <row r="289" spans="5:7" ht="12.75">
      <c r="E289" s="29" t="s">
        <v>305</v>
      </c>
      <c r="F289" s="33" t="s">
        <v>739</v>
      </c>
      <c r="G289" s="4">
        <v>3372558</v>
      </c>
    </row>
    <row r="290" spans="5:7" ht="12.75">
      <c r="E290" s="29" t="s">
        <v>578</v>
      </c>
      <c r="F290" s="33" t="s">
        <v>740</v>
      </c>
      <c r="G290" s="4">
        <v>5763513</v>
      </c>
    </row>
    <row r="291" spans="5:7" ht="25.5">
      <c r="E291" s="29" t="s">
        <v>580</v>
      </c>
      <c r="F291" s="7" t="s">
        <v>680</v>
      </c>
      <c r="G291" s="4">
        <v>3311859</v>
      </c>
    </row>
    <row r="292" spans="5:7" ht="12.75">
      <c r="E292" s="29" t="s">
        <v>582</v>
      </c>
      <c r="F292" s="33" t="s">
        <v>741</v>
      </c>
      <c r="G292" s="4">
        <v>12020830</v>
      </c>
    </row>
    <row r="293" spans="5:7" ht="12.75">
      <c r="E293" s="29" t="s">
        <v>584</v>
      </c>
      <c r="F293" s="7" t="s">
        <v>717</v>
      </c>
      <c r="G293" s="4">
        <v>2196000</v>
      </c>
    </row>
    <row r="294" spans="5:7" ht="25.5">
      <c r="E294" s="29" t="s">
        <v>586</v>
      </c>
      <c r="F294" s="33" t="s">
        <v>742</v>
      </c>
      <c r="G294" s="4">
        <v>39144000</v>
      </c>
    </row>
    <row r="295" spans="5:7" ht="12.75">
      <c r="E295" s="29" t="s">
        <v>588</v>
      </c>
      <c r="F295" s="33" t="s">
        <v>743</v>
      </c>
      <c r="G295" s="4">
        <v>13905150</v>
      </c>
    </row>
    <row r="296" spans="5:7" ht="12.75">
      <c r="E296" s="29" t="s">
        <v>589</v>
      </c>
      <c r="F296" s="7" t="s">
        <v>698</v>
      </c>
      <c r="G296" s="4">
        <v>54675000</v>
      </c>
    </row>
    <row r="297" spans="5:7" ht="12.75">
      <c r="E297" s="29" t="s">
        <v>590</v>
      </c>
      <c r="F297" s="7" t="s">
        <v>699</v>
      </c>
      <c r="G297" s="4">
        <v>4374000</v>
      </c>
    </row>
    <row r="298" spans="5:7" ht="12.75">
      <c r="E298" s="29" t="s">
        <v>592</v>
      </c>
      <c r="F298" s="33" t="s">
        <v>744</v>
      </c>
      <c r="G298" s="4">
        <v>3505995</v>
      </c>
    </row>
    <row r="299" spans="5:7" ht="12.75">
      <c r="E299" s="29" t="s">
        <v>594</v>
      </c>
      <c r="F299" s="33" t="s">
        <v>745</v>
      </c>
      <c r="G299" s="4">
        <v>4188312</v>
      </c>
    </row>
    <row r="300" spans="5:7" ht="25.5">
      <c r="E300" s="29" t="s">
        <v>595</v>
      </c>
      <c r="F300" s="7" t="s">
        <v>681</v>
      </c>
      <c r="G300" s="4">
        <v>10428862</v>
      </c>
    </row>
    <row r="301" spans="5:7" ht="25.5">
      <c r="E301" s="29" t="s">
        <v>597</v>
      </c>
      <c r="F301" s="33" t="s">
        <v>746</v>
      </c>
      <c r="G301" s="4">
        <v>10428862</v>
      </c>
    </row>
    <row r="302" spans="5:7" ht="25.5">
      <c r="E302" s="29" t="s">
        <v>599</v>
      </c>
      <c r="F302" s="7" t="s">
        <v>682</v>
      </c>
      <c r="G302" s="4">
        <v>8233312</v>
      </c>
    </row>
    <row r="303" spans="5:7" ht="25.5">
      <c r="E303" s="29" t="s">
        <v>601</v>
      </c>
      <c r="F303" s="33" t="s">
        <v>747</v>
      </c>
      <c r="G303" s="4">
        <v>13905150</v>
      </c>
    </row>
    <row r="304" spans="5:7" ht="12.75">
      <c r="E304" s="29" t="s">
        <v>603</v>
      </c>
      <c r="F304" s="7" t="s">
        <v>709</v>
      </c>
      <c r="G304" s="4">
        <v>3089750</v>
      </c>
    </row>
    <row r="305" spans="5:7" ht="12.75">
      <c r="E305" s="29" t="s">
        <v>605</v>
      </c>
      <c r="F305" s="7" t="s">
        <v>700</v>
      </c>
      <c r="G305" s="4">
        <v>27019234</v>
      </c>
    </row>
    <row r="306" spans="5:7" ht="25.5">
      <c r="E306" s="29" t="s">
        <v>607</v>
      </c>
      <c r="F306" s="7" t="s">
        <v>683</v>
      </c>
      <c r="G306" s="4">
        <v>23996443</v>
      </c>
    </row>
    <row r="307" spans="5:7" ht="12.75">
      <c r="E307" s="29" t="s">
        <v>609</v>
      </c>
      <c r="F307" s="33" t="s">
        <v>748</v>
      </c>
      <c r="G307" s="4">
        <v>8382488</v>
      </c>
    </row>
    <row r="308" spans="5:7" ht="27" customHeight="1">
      <c r="E308" s="29" t="s">
        <v>610</v>
      </c>
      <c r="F308" s="7" t="s">
        <v>684</v>
      </c>
      <c r="G308" s="4">
        <v>7656980</v>
      </c>
    </row>
    <row r="309" spans="5:7" ht="12.75">
      <c r="E309" s="29" t="s">
        <v>611</v>
      </c>
      <c r="F309" s="7" t="s">
        <v>685</v>
      </c>
      <c r="G309" s="4">
        <v>5214841</v>
      </c>
    </row>
    <row r="310" spans="5:7" ht="12.75">
      <c r="E310" s="29" t="s">
        <v>613</v>
      </c>
      <c r="F310" s="7" t="s">
        <v>710</v>
      </c>
      <c r="G310" s="4">
        <v>13970812</v>
      </c>
    </row>
    <row r="311" spans="5:7" ht="38.25">
      <c r="E311" s="29" t="s">
        <v>615</v>
      </c>
      <c r="F311" s="33" t="s">
        <v>749</v>
      </c>
      <c r="G311" s="4">
        <v>34712182</v>
      </c>
    </row>
    <row r="312" spans="5:7" ht="12.75">
      <c r="E312" s="29" t="s">
        <v>616</v>
      </c>
      <c r="F312" s="7" t="s">
        <v>718</v>
      </c>
      <c r="G312" s="4">
        <v>3495600</v>
      </c>
    </row>
    <row r="313" spans="5:7" ht="12.75">
      <c r="E313" s="29" t="s">
        <v>617</v>
      </c>
      <c r="F313" s="7" t="s">
        <v>686</v>
      </c>
      <c r="G313" s="4">
        <v>11176650</v>
      </c>
    </row>
    <row r="314" spans="5:7" ht="25.5">
      <c r="E314" s="29" t="s">
        <v>619</v>
      </c>
      <c r="F314" s="33" t="s">
        <v>750</v>
      </c>
      <c r="G314" s="4">
        <v>8233312</v>
      </c>
    </row>
    <row r="315" spans="5:7" ht="12.75">
      <c r="E315" s="29" t="s">
        <v>621</v>
      </c>
      <c r="F315" s="7" t="s">
        <v>711</v>
      </c>
      <c r="G315" s="4">
        <v>13853375</v>
      </c>
    </row>
    <row r="316" spans="5:7" ht="12.75">
      <c r="E316" s="29" t="s">
        <v>622</v>
      </c>
      <c r="F316" s="7" t="s">
        <v>701</v>
      </c>
      <c r="G316" s="4">
        <v>6157194</v>
      </c>
    </row>
    <row r="317" spans="5:7" ht="12.75">
      <c r="E317" s="29" t="s">
        <v>624</v>
      </c>
      <c r="F317" s="7" t="s">
        <v>687</v>
      </c>
      <c r="G317" s="4">
        <v>4034323</v>
      </c>
    </row>
    <row r="318" spans="5:7" ht="12.75">
      <c r="E318" s="29" t="s">
        <v>625</v>
      </c>
      <c r="F318" s="7" t="s">
        <v>702</v>
      </c>
      <c r="G318" s="4">
        <v>9112500</v>
      </c>
    </row>
    <row r="319" spans="5:7" ht="25.5">
      <c r="E319" s="29" t="s">
        <v>626</v>
      </c>
      <c r="F319" s="7" t="s">
        <v>688</v>
      </c>
      <c r="G319" s="4">
        <v>14339120</v>
      </c>
    </row>
    <row r="320" spans="5:7" ht="12.75">
      <c r="E320" s="29" t="s">
        <v>627</v>
      </c>
      <c r="F320" s="33" t="s">
        <v>751</v>
      </c>
      <c r="G320" s="4">
        <v>6586650</v>
      </c>
    </row>
    <row r="321" spans="5:7" ht="25.5">
      <c r="E321" s="29" t="s">
        <v>0</v>
      </c>
      <c r="F321" s="33" t="s">
        <v>752</v>
      </c>
      <c r="G321" s="4">
        <v>7191557</v>
      </c>
    </row>
    <row r="322" spans="5:7" ht="12.75">
      <c r="E322" s="29" t="s">
        <v>1</v>
      </c>
      <c r="F322" s="33" t="s">
        <v>753</v>
      </c>
      <c r="G322" s="4">
        <v>10426862</v>
      </c>
    </row>
    <row r="323" spans="5:7" ht="12.75">
      <c r="E323" s="29" t="s">
        <v>2</v>
      </c>
      <c r="F323" s="7" t="s">
        <v>703</v>
      </c>
      <c r="G323" s="4">
        <v>10935000</v>
      </c>
    </row>
    <row r="324" spans="5:7" ht="12.75">
      <c r="E324" s="29" t="s">
        <v>4</v>
      </c>
      <c r="F324" s="7" t="s">
        <v>689</v>
      </c>
      <c r="G324" s="4">
        <v>4116850</v>
      </c>
    </row>
    <row r="325" spans="5:7" ht="25.5">
      <c r="E325" s="29" t="s">
        <v>5</v>
      </c>
      <c r="F325" s="33" t="s">
        <v>754</v>
      </c>
      <c r="G325" s="4">
        <v>3293325</v>
      </c>
    </row>
    <row r="326" spans="5:7" ht="25.5">
      <c r="E326" s="29" t="s">
        <v>6</v>
      </c>
      <c r="F326" s="7" t="s">
        <v>690</v>
      </c>
      <c r="G326" s="4">
        <v>7361550</v>
      </c>
    </row>
    <row r="327" spans="5:7" ht="12.75">
      <c r="E327" s="29" t="s">
        <v>8</v>
      </c>
      <c r="F327" s="33" t="s">
        <v>755</v>
      </c>
      <c r="G327" s="4">
        <v>5166000</v>
      </c>
    </row>
    <row r="328" spans="5:7" ht="12.75">
      <c r="E328" s="29" t="s">
        <v>10</v>
      </c>
      <c r="F328" s="33" t="s">
        <v>756</v>
      </c>
      <c r="G328" s="4">
        <v>1646663</v>
      </c>
    </row>
    <row r="329" spans="5:7" ht="12.75">
      <c r="E329" s="29" t="s">
        <v>11</v>
      </c>
      <c r="F329" s="7" t="s">
        <v>704</v>
      </c>
      <c r="G329" s="4">
        <v>4226245</v>
      </c>
    </row>
    <row r="330" spans="5:7" ht="12.75">
      <c r="E330" s="29" t="s">
        <v>12</v>
      </c>
      <c r="F330" s="7" t="s">
        <v>705</v>
      </c>
      <c r="G330" s="4">
        <v>4009500</v>
      </c>
    </row>
    <row r="331" spans="5:7" ht="12.75">
      <c r="E331" s="29" t="s">
        <v>14</v>
      </c>
      <c r="F331" s="33" t="s">
        <v>757</v>
      </c>
      <c r="G331" s="4">
        <v>6586650</v>
      </c>
    </row>
    <row r="332" spans="5:7" ht="12.75">
      <c r="E332" s="29" t="s">
        <v>16</v>
      </c>
      <c r="F332" s="7" t="s">
        <v>712</v>
      </c>
      <c r="G332" s="4">
        <v>15640625</v>
      </c>
    </row>
    <row r="333" spans="5:7" ht="12.75">
      <c r="E333" s="29" t="s">
        <v>18</v>
      </c>
      <c r="F333" s="7" t="s">
        <v>706</v>
      </c>
      <c r="G333" s="4">
        <v>18225000</v>
      </c>
    </row>
    <row r="334" spans="5:7" ht="12.75">
      <c r="E334" s="29" t="s">
        <v>19</v>
      </c>
      <c r="F334" s="7" t="s">
        <v>719</v>
      </c>
      <c r="G334" s="4">
        <v>19103400</v>
      </c>
    </row>
    <row r="335" spans="5:7" ht="12.75">
      <c r="E335" s="29" t="s">
        <v>21</v>
      </c>
      <c r="F335" s="7" t="s">
        <v>691</v>
      </c>
      <c r="G335" s="4">
        <v>34102413</v>
      </c>
    </row>
    <row r="336" spans="5:7" ht="12.75">
      <c r="E336" s="29" t="s">
        <v>23</v>
      </c>
      <c r="F336" s="7" t="s">
        <v>720</v>
      </c>
      <c r="G336" s="4">
        <v>5349651</v>
      </c>
    </row>
    <row r="337" spans="5:7" ht="13.5" customHeight="1">
      <c r="E337" s="29" t="s">
        <v>24</v>
      </c>
      <c r="F337" s="7" t="s">
        <v>692</v>
      </c>
      <c r="G337" s="4">
        <v>6586650</v>
      </c>
    </row>
    <row r="338" spans="5:7" ht="12.75">
      <c r="E338" s="29" t="s">
        <v>26</v>
      </c>
      <c r="F338" s="7" t="s">
        <v>693</v>
      </c>
      <c r="G338" s="4">
        <v>4939988</v>
      </c>
    </row>
    <row r="339" spans="5:7" ht="12.75">
      <c r="E339" s="29" t="s">
        <v>28</v>
      </c>
      <c r="F339" s="33" t="s">
        <v>758</v>
      </c>
      <c r="G339" s="4">
        <v>8233312</v>
      </c>
    </row>
    <row r="340" spans="5:7" ht="25.5">
      <c r="E340" s="29" t="s">
        <v>29</v>
      </c>
      <c r="F340" s="33" t="s">
        <v>759</v>
      </c>
      <c r="G340" s="4">
        <v>4116657</v>
      </c>
    </row>
    <row r="341" spans="5:7" ht="12.75">
      <c r="E341" s="29" t="s">
        <v>30</v>
      </c>
      <c r="F341" s="7" t="s">
        <v>713</v>
      </c>
      <c r="G341" s="4">
        <v>48595000</v>
      </c>
    </row>
    <row r="342" spans="5:7" ht="12.75">
      <c r="E342" s="29" t="s">
        <v>33</v>
      </c>
      <c r="F342" s="7" t="s">
        <v>707</v>
      </c>
      <c r="G342" s="4">
        <v>14975100</v>
      </c>
    </row>
    <row r="343" spans="5:7" ht="12.75">
      <c r="E343" s="29" t="s">
        <v>34</v>
      </c>
      <c r="F343" s="33" t="s">
        <v>760</v>
      </c>
      <c r="G343" s="4">
        <v>3293325</v>
      </c>
    </row>
    <row r="344" spans="5:7" ht="12.75">
      <c r="E344" s="29" t="s">
        <v>36</v>
      </c>
      <c r="F344" s="7" t="s">
        <v>708</v>
      </c>
      <c r="G344" s="4">
        <v>13614300</v>
      </c>
    </row>
    <row r="345" spans="5:7" ht="12.75">
      <c r="E345" s="29" t="s">
        <v>38</v>
      </c>
      <c r="F345" s="7" t="s">
        <v>694</v>
      </c>
      <c r="G345" s="4">
        <v>17381438</v>
      </c>
    </row>
    <row r="346" spans="5:7" ht="12.75">
      <c r="E346" s="29" t="s">
        <v>39</v>
      </c>
      <c r="F346" s="7" t="s">
        <v>721</v>
      </c>
      <c r="G346" s="4">
        <v>5049900</v>
      </c>
    </row>
    <row r="347" spans="5:7" ht="12.75">
      <c r="E347" s="46" t="s">
        <v>421</v>
      </c>
      <c r="F347" s="46"/>
      <c r="G347" s="10">
        <f>SUM(G258:G346)</f>
        <v>906476139</v>
      </c>
    </row>
    <row r="348" spans="5:6" ht="12.75">
      <c r="E348" s="5" t="s">
        <v>203</v>
      </c>
      <c r="F348" s="6" t="s">
        <v>176</v>
      </c>
    </row>
    <row r="349" spans="5:9" ht="12.75">
      <c r="E349" s="3" t="s">
        <v>200</v>
      </c>
      <c r="F349" s="7" t="s">
        <v>365</v>
      </c>
      <c r="G349" s="4">
        <v>34000000</v>
      </c>
      <c r="H349" s="34"/>
      <c r="I349" s="4"/>
    </row>
    <row r="350" spans="5:9" ht="12.75">
      <c r="E350" s="3" t="s">
        <v>201</v>
      </c>
      <c r="F350" s="7" t="s">
        <v>407</v>
      </c>
      <c r="G350" s="4">
        <v>27650000</v>
      </c>
      <c r="H350" s="34"/>
      <c r="I350" s="4"/>
    </row>
    <row r="351" spans="5:9" ht="12.75">
      <c r="E351" s="3" t="s">
        <v>226</v>
      </c>
      <c r="F351" s="7" t="s">
        <v>265</v>
      </c>
      <c r="G351" s="4">
        <v>10000000</v>
      </c>
      <c r="H351" s="34"/>
      <c r="I351" s="4"/>
    </row>
    <row r="352" spans="5:9" ht="12.75">
      <c r="E352" s="3" t="s">
        <v>228</v>
      </c>
      <c r="F352" s="7" t="s">
        <v>130</v>
      </c>
      <c r="G352" s="4">
        <v>19000000</v>
      </c>
      <c r="H352" s="34"/>
      <c r="I352" s="4"/>
    </row>
    <row r="353" spans="5:9" ht="12.75">
      <c r="E353" s="3" t="s">
        <v>232</v>
      </c>
      <c r="F353" s="7" t="s">
        <v>366</v>
      </c>
      <c r="G353" s="4">
        <v>25500000</v>
      </c>
      <c r="H353" s="34"/>
      <c r="I353" s="4"/>
    </row>
    <row r="354" spans="5:9" ht="12.75">
      <c r="E354" s="3" t="s">
        <v>244</v>
      </c>
      <c r="F354" s="7" t="s">
        <v>132</v>
      </c>
      <c r="G354" s="4">
        <v>9000000</v>
      </c>
      <c r="H354" s="34"/>
      <c r="I354" s="4"/>
    </row>
    <row r="355" spans="5:9" ht="12.75">
      <c r="E355" s="3" t="s">
        <v>245</v>
      </c>
      <c r="F355" s="7" t="s">
        <v>408</v>
      </c>
      <c r="G355" s="4">
        <v>21000000</v>
      </c>
      <c r="H355" s="34"/>
      <c r="I355" s="4"/>
    </row>
    <row r="356" spans="5:9" ht="12.75">
      <c r="E356" s="3" t="s">
        <v>247</v>
      </c>
      <c r="F356" s="7" t="s">
        <v>131</v>
      </c>
      <c r="G356" s="4">
        <v>18000000</v>
      </c>
      <c r="H356" s="34"/>
      <c r="I356" s="4"/>
    </row>
    <row r="357" spans="5:9" ht="12.75">
      <c r="E357" s="3" t="s">
        <v>248</v>
      </c>
      <c r="F357" s="7" t="s">
        <v>114</v>
      </c>
      <c r="G357" s="4">
        <v>6695364</v>
      </c>
      <c r="H357" s="34"/>
      <c r="I357" s="4"/>
    </row>
    <row r="358" spans="5:9" ht="12.75">
      <c r="E358" s="3" t="s">
        <v>249</v>
      </c>
      <c r="F358" s="7" t="s">
        <v>136</v>
      </c>
      <c r="G358" s="4">
        <v>2355500</v>
      </c>
      <c r="H358" s="34"/>
      <c r="I358" s="4"/>
    </row>
    <row r="359" spans="5:9" ht="12.75">
      <c r="E359" s="3" t="s">
        <v>250</v>
      </c>
      <c r="F359" s="7" t="s">
        <v>266</v>
      </c>
      <c r="G359" s="4">
        <v>7950577</v>
      </c>
      <c r="H359" s="34"/>
      <c r="I359" s="4"/>
    </row>
    <row r="360" spans="5:9" ht="12.75">
      <c r="E360" s="3" t="s">
        <v>251</v>
      </c>
      <c r="F360" s="7" t="s">
        <v>133</v>
      </c>
      <c r="G360" s="4">
        <v>1540041</v>
      </c>
      <c r="H360" s="34"/>
      <c r="I360" s="4"/>
    </row>
    <row r="361" spans="5:9" ht="12.75">
      <c r="E361" s="3" t="s">
        <v>252</v>
      </c>
      <c r="F361" s="7" t="s">
        <v>485</v>
      </c>
      <c r="G361" s="4">
        <v>497960</v>
      </c>
      <c r="H361" s="34"/>
      <c r="I361" s="4"/>
    </row>
    <row r="362" spans="5:9" ht="12.75">
      <c r="E362" s="3" t="s">
        <v>254</v>
      </c>
      <c r="F362" s="7" t="s">
        <v>367</v>
      </c>
      <c r="G362" s="4">
        <v>30540000</v>
      </c>
      <c r="H362" s="34"/>
      <c r="I362" s="4"/>
    </row>
    <row r="363" spans="5:9" ht="12.75">
      <c r="E363" s="3" t="s">
        <v>255</v>
      </c>
      <c r="F363" s="7" t="s">
        <v>368</v>
      </c>
      <c r="G363" s="4">
        <v>5750620</v>
      </c>
      <c r="H363" s="34"/>
      <c r="I363" s="4"/>
    </row>
    <row r="364" spans="5:9" ht="12.75">
      <c r="E364" s="3" t="s">
        <v>256</v>
      </c>
      <c r="F364" s="7" t="s">
        <v>127</v>
      </c>
      <c r="G364" s="4">
        <v>1773803</v>
      </c>
      <c r="H364" s="34"/>
      <c r="I364" s="4"/>
    </row>
    <row r="365" spans="5:9" ht="12.75">
      <c r="E365" s="3" t="s">
        <v>284</v>
      </c>
      <c r="F365" s="7" t="s">
        <v>369</v>
      </c>
      <c r="G365" s="4">
        <v>7527660</v>
      </c>
      <c r="H365" s="34"/>
      <c r="I365" s="4"/>
    </row>
    <row r="366" spans="5:9" ht="12.75">
      <c r="E366" s="3" t="s">
        <v>286</v>
      </c>
      <c r="F366" s="7" t="s">
        <v>472</v>
      </c>
      <c r="G366" s="4">
        <v>4720000</v>
      </c>
      <c r="H366" s="34"/>
      <c r="I366" s="4"/>
    </row>
    <row r="367" spans="5:9" ht="12.75">
      <c r="E367" s="3" t="s">
        <v>287</v>
      </c>
      <c r="F367" s="7" t="s">
        <v>370</v>
      </c>
      <c r="G367" s="4">
        <v>13607560</v>
      </c>
      <c r="H367" s="34"/>
      <c r="I367" s="4"/>
    </row>
    <row r="368" spans="5:9" ht="12.75">
      <c r="E368" s="3" t="s">
        <v>289</v>
      </c>
      <c r="F368" s="7" t="s">
        <v>473</v>
      </c>
      <c r="G368" s="4">
        <v>9743665</v>
      </c>
      <c r="H368" s="34"/>
      <c r="I368" s="4"/>
    </row>
    <row r="369" spans="5:9" ht="12.75">
      <c r="E369" s="3" t="s">
        <v>291</v>
      </c>
      <c r="F369" s="7" t="s">
        <v>474</v>
      </c>
      <c r="G369" s="4">
        <v>84936274</v>
      </c>
      <c r="H369" s="34"/>
      <c r="I369" s="4"/>
    </row>
    <row r="370" spans="5:9" ht="12.75">
      <c r="E370" s="3" t="s">
        <v>292</v>
      </c>
      <c r="F370" s="7" t="s">
        <v>125</v>
      </c>
      <c r="G370" s="4">
        <v>9524965</v>
      </c>
      <c r="H370" s="34"/>
      <c r="I370" s="4"/>
    </row>
    <row r="371" spans="5:9" ht="12.75">
      <c r="E371" s="3" t="s">
        <v>293</v>
      </c>
      <c r="F371" s="7" t="s">
        <v>475</v>
      </c>
      <c r="G371" s="4">
        <v>14939209</v>
      </c>
      <c r="H371" s="34"/>
      <c r="I371" s="4"/>
    </row>
    <row r="372" spans="5:9" ht="12.75">
      <c r="E372" s="3" t="s">
        <v>294</v>
      </c>
      <c r="F372" s="7" t="s">
        <v>476</v>
      </c>
      <c r="G372" s="4">
        <v>8708300</v>
      </c>
      <c r="H372" s="34"/>
      <c r="I372" s="4"/>
    </row>
    <row r="373" spans="5:9" ht="12.75">
      <c r="E373" s="3" t="s">
        <v>295</v>
      </c>
      <c r="F373" s="7" t="s">
        <v>128</v>
      </c>
      <c r="G373" s="4">
        <v>16044377</v>
      </c>
      <c r="H373" s="34"/>
      <c r="I373" s="4"/>
    </row>
    <row r="374" spans="5:9" ht="12.75">
      <c r="E374" s="3" t="s">
        <v>296</v>
      </c>
      <c r="F374" s="7" t="s">
        <v>477</v>
      </c>
      <c r="G374" s="4">
        <v>4408920</v>
      </c>
      <c r="H374" s="34"/>
      <c r="I374" s="4"/>
    </row>
    <row r="375" spans="5:9" ht="12.75">
      <c r="E375" s="3" t="s">
        <v>297</v>
      </c>
      <c r="F375" s="7" t="s">
        <v>371</v>
      </c>
      <c r="G375" s="4">
        <v>6385960</v>
      </c>
      <c r="H375" s="34"/>
      <c r="I375" s="4"/>
    </row>
    <row r="376" spans="5:9" ht="12.75">
      <c r="E376" s="3" t="s">
        <v>298</v>
      </c>
      <c r="F376" s="7" t="s">
        <v>129</v>
      </c>
      <c r="G376" s="4">
        <v>2219800</v>
      </c>
      <c r="H376" s="34"/>
      <c r="I376" s="4"/>
    </row>
    <row r="377" spans="5:9" ht="12.75">
      <c r="E377" s="3" t="s">
        <v>299</v>
      </c>
      <c r="F377" s="7" t="s">
        <v>126</v>
      </c>
      <c r="G377" s="4">
        <v>1469837</v>
      </c>
      <c r="H377" s="34"/>
      <c r="I377" s="4"/>
    </row>
    <row r="378" spans="5:9" ht="12.75">
      <c r="E378" s="3" t="s">
        <v>301</v>
      </c>
      <c r="F378" s="7" t="s">
        <v>478</v>
      </c>
      <c r="G378" s="4">
        <v>23034386</v>
      </c>
      <c r="H378" s="34"/>
      <c r="I378" s="4"/>
    </row>
    <row r="379" spans="5:9" ht="12.75">
      <c r="E379" s="3" t="s">
        <v>302</v>
      </c>
      <c r="F379" s="7" t="s">
        <v>405</v>
      </c>
      <c r="G379" s="4">
        <v>11500000</v>
      </c>
      <c r="H379" s="34"/>
      <c r="I379" s="4"/>
    </row>
    <row r="380" spans="5:9" ht="12.75">
      <c r="E380" s="3" t="s">
        <v>303</v>
      </c>
      <c r="F380" s="7" t="s">
        <v>267</v>
      </c>
      <c r="G380" s="4">
        <v>16553462</v>
      </c>
      <c r="H380" s="34"/>
      <c r="I380" s="4"/>
    </row>
    <row r="381" spans="5:9" ht="12.75">
      <c r="E381" s="3" t="s">
        <v>305</v>
      </c>
      <c r="F381" s="7" t="s">
        <v>479</v>
      </c>
      <c r="G381" s="4">
        <v>5583396</v>
      </c>
      <c r="H381" s="34"/>
      <c r="I381" s="4"/>
    </row>
    <row r="382" spans="5:9" ht="12.75">
      <c r="E382" s="3" t="s">
        <v>578</v>
      </c>
      <c r="F382" s="7" t="s">
        <v>480</v>
      </c>
      <c r="G382" s="4">
        <v>2772548</v>
      </c>
      <c r="H382" s="34"/>
      <c r="I382" s="4"/>
    </row>
    <row r="383" spans="5:9" ht="12.75">
      <c r="E383" s="3" t="s">
        <v>580</v>
      </c>
      <c r="F383" s="7" t="s">
        <v>268</v>
      </c>
      <c r="G383" s="4">
        <v>1575250</v>
      </c>
      <c r="H383" s="34"/>
      <c r="I383" s="4"/>
    </row>
    <row r="384" spans="5:9" ht="12.75">
      <c r="E384" s="3" t="s">
        <v>582</v>
      </c>
      <c r="F384" s="7" t="s">
        <v>481</v>
      </c>
      <c r="G384" s="4">
        <v>650000</v>
      </c>
      <c r="H384" s="34"/>
      <c r="I384" s="4"/>
    </row>
    <row r="385" spans="5:9" ht="12.75">
      <c r="E385" s="3" t="s">
        <v>584</v>
      </c>
      <c r="F385" s="7" t="s">
        <v>482</v>
      </c>
      <c r="G385" s="4">
        <v>1050200</v>
      </c>
      <c r="H385" s="34"/>
      <c r="I385" s="4"/>
    </row>
    <row r="386" spans="5:9" ht="12.75">
      <c r="E386" s="3" t="s">
        <v>586</v>
      </c>
      <c r="F386" s="7" t="s">
        <v>483</v>
      </c>
      <c r="G386" s="4">
        <v>3699200</v>
      </c>
      <c r="H386" s="34"/>
      <c r="I386" s="4"/>
    </row>
    <row r="387" spans="5:9" ht="12.75">
      <c r="E387" s="3" t="s">
        <v>588</v>
      </c>
      <c r="F387" s="7" t="s">
        <v>372</v>
      </c>
      <c r="G387" s="4">
        <v>6738469</v>
      </c>
      <c r="H387" s="34"/>
      <c r="I387" s="4"/>
    </row>
    <row r="388" spans="5:9" ht="12.75">
      <c r="E388" s="3" t="s">
        <v>589</v>
      </c>
      <c r="F388" s="7" t="s">
        <v>373</v>
      </c>
      <c r="G388" s="4">
        <v>4398963</v>
      </c>
      <c r="H388" s="34"/>
      <c r="I388" s="4"/>
    </row>
    <row r="389" spans="5:9" ht="12.75">
      <c r="E389" s="3" t="s">
        <v>590</v>
      </c>
      <c r="F389" s="7" t="s">
        <v>406</v>
      </c>
      <c r="G389" s="4">
        <v>1469923</v>
      </c>
      <c r="H389" s="34"/>
      <c r="I389" s="4"/>
    </row>
    <row r="390" spans="5:9" ht="12.75">
      <c r="E390" s="3" t="s">
        <v>592</v>
      </c>
      <c r="F390" s="7" t="s">
        <v>404</v>
      </c>
      <c r="G390" s="4">
        <v>15000000</v>
      </c>
      <c r="H390" s="34"/>
      <c r="I390" s="4"/>
    </row>
    <row r="391" spans="5:9" ht="12.75">
      <c r="E391" s="3" t="s">
        <v>594</v>
      </c>
      <c r="F391" s="7" t="s">
        <v>484</v>
      </c>
      <c r="G391" s="4">
        <v>15000000</v>
      </c>
      <c r="H391" s="34"/>
      <c r="I391" s="4"/>
    </row>
    <row r="392" spans="5:9" ht="12.75">
      <c r="E392" s="3" t="s">
        <v>595</v>
      </c>
      <c r="F392" s="7" t="s">
        <v>177</v>
      </c>
      <c r="G392" s="4">
        <v>8755264</v>
      </c>
      <c r="H392" s="34"/>
      <c r="I392" s="4"/>
    </row>
    <row r="393" spans="5:7" ht="12.75">
      <c r="E393" s="46" t="s">
        <v>422</v>
      </c>
      <c r="F393" s="46"/>
      <c r="G393" s="10">
        <f>SUM(G349:G392)</f>
        <v>523271453</v>
      </c>
    </row>
    <row r="394" spans="5:6" ht="12.75">
      <c r="E394" s="5" t="s">
        <v>257</v>
      </c>
      <c r="F394" s="6" t="s">
        <v>535</v>
      </c>
    </row>
    <row r="395" spans="5:7" ht="25.5">
      <c r="E395" s="3" t="s">
        <v>200</v>
      </c>
      <c r="F395" s="7" t="s">
        <v>536</v>
      </c>
      <c r="G395" s="4">
        <v>198200000</v>
      </c>
    </row>
    <row r="396" spans="5:7" ht="12.75">
      <c r="E396" s="46" t="s">
        <v>424</v>
      </c>
      <c r="F396" s="46"/>
      <c r="G396" s="10">
        <f>SUM(G395:G395)</f>
        <v>198200000</v>
      </c>
    </row>
    <row r="397" spans="5:6" ht="12.75">
      <c r="E397" s="5" t="s">
        <v>355</v>
      </c>
      <c r="F397" s="6" t="s">
        <v>537</v>
      </c>
    </row>
    <row r="398" spans="5:7" ht="12.75">
      <c r="E398" s="3" t="s">
        <v>200</v>
      </c>
      <c r="F398" s="7" t="s">
        <v>538</v>
      </c>
      <c r="G398" s="4">
        <v>251800000</v>
      </c>
    </row>
    <row r="399" spans="5:7" ht="12.75">
      <c r="E399" s="46" t="s">
        <v>425</v>
      </c>
      <c r="F399" s="46"/>
      <c r="G399" s="10">
        <f>SUM(G398:G398)</f>
        <v>251800000</v>
      </c>
    </row>
    <row r="400" spans="4:7" ht="25.5" customHeight="1">
      <c r="D400" s="29" t="s">
        <v>193</v>
      </c>
      <c r="E400" s="48" t="s">
        <v>414</v>
      </c>
      <c r="F400" s="48"/>
      <c r="G400" s="4">
        <f>SUM(G401:G409)/2</f>
        <v>513750000</v>
      </c>
    </row>
    <row r="401" spans="5:6" ht="12.75">
      <c r="E401" s="5" t="s">
        <v>199</v>
      </c>
      <c r="F401" s="6" t="s">
        <v>178</v>
      </c>
    </row>
    <row r="402" spans="5:7" ht="12.75">
      <c r="E402" s="3" t="s">
        <v>200</v>
      </c>
      <c r="F402" s="7" t="s">
        <v>178</v>
      </c>
      <c r="G402" s="4">
        <v>67500000</v>
      </c>
    </row>
    <row r="403" spans="5:7" ht="12.75">
      <c r="E403" s="46" t="s">
        <v>420</v>
      </c>
      <c r="F403" s="46"/>
      <c r="G403" s="10">
        <f>SUM(G402:G402)</f>
        <v>67500000</v>
      </c>
    </row>
    <row r="404" spans="5:6" ht="25.5">
      <c r="E404" s="5" t="s">
        <v>202</v>
      </c>
      <c r="F404" s="6" t="s">
        <v>179</v>
      </c>
    </row>
    <row r="405" spans="5:7" ht="25.5">
      <c r="E405" s="3" t="s">
        <v>200</v>
      </c>
      <c r="F405" s="7" t="s">
        <v>486</v>
      </c>
      <c r="G405" s="4">
        <v>302500000</v>
      </c>
    </row>
    <row r="406" spans="5:7" ht="12.75">
      <c r="E406" s="46" t="s">
        <v>421</v>
      </c>
      <c r="F406" s="46"/>
      <c r="G406" s="10">
        <f>SUM(G405:G405)</f>
        <v>302500000</v>
      </c>
    </row>
    <row r="407" spans="5:6" ht="12.75">
      <c r="E407" s="5" t="s">
        <v>203</v>
      </c>
      <c r="F407" s="6" t="s">
        <v>180</v>
      </c>
    </row>
    <row r="408" spans="5:7" ht="27" customHeight="1">
      <c r="E408" s="3" t="s">
        <v>200</v>
      </c>
      <c r="F408" s="7" t="s">
        <v>181</v>
      </c>
      <c r="G408" s="4">
        <v>143750000</v>
      </c>
    </row>
    <row r="409" spans="5:7" ht="13.5" thickBot="1">
      <c r="E409" s="46" t="s">
        <v>422</v>
      </c>
      <c r="F409" s="46"/>
      <c r="G409" s="10">
        <f>SUM(G408:G408)</f>
        <v>143750000</v>
      </c>
    </row>
    <row r="410" spans="5:7" ht="13.5" thickBot="1">
      <c r="E410" s="49" t="s">
        <v>121</v>
      </c>
      <c r="F410" s="49"/>
      <c r="G410" s="8">
        <f>+G400+G243</f>
        <v>2448783512</v>
      </c>
    </row>
    <row r="411" spans="5:7" ht="12.75">
      <c r="E411" s="12"/>
      <c r="F411" s="12"/>
      <c r="G411" s="13"/>
    </row>
    <row r="412" spans="3:7" ht="12.75" customHeight="1">
      <c r="C412" s="28">
        <v>473</v>
      </c>
      <c r="E412" s="45" t="s">
        <v>657</v>
      </c>
      <c r="F412" s="45"/>
      <c r="G412" s="26"/>
    </row>
    <row r="413" spans="3:7" ht="12.75">
      <c r="C413" s="28"/>
      <c r="D413" s="29" t="s">
        <v>198</v>
      </c>
      <c r="E413" s="47" t="s">
        <v>412</v>
      </c>
      <c r="F413" s="47"/>
      <c r="G413" s="26">
        <f>SUM(G415:G443)/2</f>
        <v>1272437078</v>
      </c>
    </row>
    <row r="414" spans="5:6" ht="12.75">
      <c r="E414" s="5" t="s">
        <v>199</v>
      </c>
      <c r="F414" s="6" t="s">
        <v>182</v>
      </c>
    </row>
    <row r="415" spans="5:7" ht="12.75" customHeight="1">
      <c r="E415" s="3" t="s">
        <v>200</v>
      </c>
      <c r="F415" s="7" t="s">
        <v>357</v>
      </c>
      <c r="G415" s="4">
        <v>241762885</v>
      </c>
    </row>
    <row r="416" spans="5:7" ht="12.75">
      <c r="E416" s="3" t="s">
        <v>201</v>
      </c>
      <c r="F416" s="7" t="s">
        <v>183</v>
      </c>
      <c r="G416" s="4">
        <v>49429775</v>
      </c>
    </row>
    <row r="417" spans="5:7" ht="12.75">
      <c r="E417" s="3" t="s">
        <v>226</v>
      </c>
      <c r="F417" s="7" t="s">
        <v>184</v>
      </c>
      <c r="G417" s="4">
        <v>6290000</v>
      </c>
    </row>
    <row r="418" spans="5:7" ht="12.75">
      <c r="E418" s="3" t="s">
        <v>228</v>
      </c>
      <c r="F418" s="7" t="s">
        <v>491</v>
      </c>
      <c r="G418" s="4">
        <v>43740000</v>
      </c>
    </row>
    <row r="419" spans="5:7" ht="12.75">
      <c r="E419" s="3" t="s">
        <v>232</v>
      </c>
      <c r="F419" s="7" t="s">
        <v>358</v>
      </c>
      <c r="G419" s="4">
        <v>1458442</v>
      </c>
    </row>
    <row r="420" spans="5:7" ht="12.75">
      <c r="E420" s="3" t="s">
        <v>244</v>
      </c>
      <c r="F420" s="7" t="s">
        <v>492</v>
      </c>
      <c r="G420" s="4">
        <v>1138444</v>
      </c>
    </row>
    <row r="421" spans="5:7" ht="12.75">
      <c r="E421" s="3" t="s">
        <v>245</v>
      </c>
      <c r="F421" s="7" t="s">
        <v>493</v>
      </c>
      <c r="G421" s="4">
        <v>24146000</v>
      </c>
    </row>
    <row r="422" spans="5:7" ht="12.75">
      <c r="E422" s="3" t="s">
        <v>247</v>
      </c>
      <c r="F422" s="7" t="s">
        <v>494</v>
      </c>
      <c r="G422" s="4">
        <v>15602048</v>
      </c>
    </row>
    <row r="423" spans="5:7" ht="12.75">
      <c r="E423" s="3" t="s">
        <v>248</v>
      </c>
      <c r="F423" s="7" t="s">
        <v>495</v>
      </c>
      <c r="G423" s="4">
        <v>3546000</v>
      </c>
    </row>
    <row r="424" spans="5:7" ht="12.75">
      <c r="E424" s="3" t="s">
        <v>249</v>
      </c>
      <c r="F424" s="7" t="s">
        <v>496</v>
      </c>
      <c r="G424" s="4">
        <v>4503839</v>
      </c>
    </row>
    <row r="425" spans="5:7" ht="12.75">
      <c r="E425" s="3" t="s">
        <v>250</v>
      </c>
      <c r="F425" s="7" t="s">
        <v>497</v>
      </c>
      <c r="G425" s="4">
        <v>9559158</v>
      </c>
    </row>
    <row r="426" spans="5:7" ht="12.75">
      <c r="E426" s="3" t="s">
        <v>251</v>
      </c>
      <c r="F426" s="7" t="s">
        <v>490</v>
      </c>
      <c r="G426" s="4">
        <v>39770124</v>
      </c>
    </row>
    <row r="427" spans="5:7" ht="12.75">
      <c r="E427" s="3" t="s">
        <v>252</v>
      </c>
      <c r="F427" s="7" t="s">
        <v>498</v>
      </c>
      <c r="G427" s="4">
        <v>19623290</v>
      </c>
    </row>
    <row r="428" spans="5:7" ht="12.75">
      <c r="E428" s="3" t="s">
        <v>254</v>
      </c>
      <c r="F428" s="7" t="s">
        <v>359</v>
      </c>
      <c r="G428" s="4">
        <v>21598479</v>
      </c>
    </row>
    <row r="429" spans="5:7" ht="25.5">
      <c r="E429" s="3" t="s">
        <v>255</v>
      </c>
      <c r="F429" s="7" t="s">
        <v>499</v>
      </c>
      <c r="G429" s="4">
        <v>33489862</v>
      </c>
    </row>
    <row r="430" spans="5:7" ht="12.75">
      <c r="E430" s="3" t="s">
        <v>256</v>
      </c>
      <c r="F430" s="7" t="s">
        <v>151</v>
      </c>
      <c r="G430" s="4">
        <v>400000</v>
      </c>
    </row>
    <row r="431" spans="5:7" ht="12.75">
      <c r="E431" s="46" t="s">
        <v>420</v>
      </c>
      <c r="F431" s="46"/>
      <c r="G431" s="10">
        <f>SUM(G415:G430)</f>
        <v>516058346</v>
      </c>
    </row>
    <row r="432" spans="5:6" ht="12.75">
      <c r="E432" s="5" t="s">
        <v>202</v>
      </c>
      <c r="F432" s="6" t="s">
        <v>185</v>
      </c>
    </row>
    <row r="433" spans="5:7" ht="12.75">
      <c r="E433" s="3" t="s">
        <v>200</v>
      </c>
      <c r="F433" s="7" t="s">
        <v>152</v>
      </c>
      <c r="G433" s="4">
        <v>34376903</v>
      </c>
    </row>
    <row r="434" spans="5:7" ht="12.75">
      <c r="E434" s="46" t="s">
        <v>421</v>
      </c>
      <c r="F434" s="46"/>
      <c r="G434" s="10">
        <f>SUM(G433:G433)</f>
        <v>34376903</v>
      </c>
    </row>
    <row r="435" spans="5:6" ht="12.75">
      <c r="E435" s="5" t="s">
        <v>203</v>
      </c>
      <c r="F435" s="6" t="s">
        <v>153</v>
      </c>
    </row>
    <row r="436" spans="5:7" ht="12.75">
      <c r="E436" s="3" t="s">
        <v>200</v>
      </c>
      <c r="F436" s="7" t="s">
        <v>154</v>
      </c>
      <c r="G436" s="4">
        <v>15000000</v>
      </c>
    </row>
    <row r="437" spans="5:7" ht="12.75">
      <c r="E437" s="46" t="s">
        <v>422</v>
      </c>
      <c r="F437" s="46"/>
      <c r="G437" s="10">
        <f>SUM(G436:G436)</f>
        <v>15000000</v>
      </c>
    </row>
    <row r="438" spans="5:6" ht="12.75">
      <c r="E438" s="5" t="s">
        <v>257</v>
      </c>
      <c r="F438" s="6" t="s">
        <v>500</v>
      </c>
    </row>
    <row r="439" spans="5:7" ht="12.75">
      <c r="E439" s="3" t="s">
        <v>200</v>
      </c>
      <c r="F439" s="7" t="s">
        <v>501</v>
      </c>
      <c r="G439" s="4">
        <v>507748500</v>
      </c>
    </row>
    <row r="440" spans="5:7" ht="12.75">
      <c r="E440" s="3" t="s">
        <v>201</v>
      </c>
      <c r="F440" s="7" t="s">
        <v>502</v>
      </c>
      <c r="G440" s="4">
        <v>40089181</v>
      </c>
    </row>
    <row r="441" spans="5:7" ht="12.75">
      <c r="E441" s="3" t="s">
        <v>226</v>
      </c>
      <c r="F441" s="7" t="s">
        <v>503</v>
      </c>
      <c r="G441" s="4">
        <v>105614148</v>
      </c>
    </row>
    <row r="442" spans="5:7" ht="12.75">
      <c r="E442" s="3" t="s">
        <v>228</v>
      </c>
      <c r="F442" s="7" t="s">
        <v>155</v>
      </c>
      <c r="G442" s="4">
        <v>53550000</v>
      </c>
    </row>
    <row r="443" spans="5:7" ht="12.75">
      <c r="E443" s="46" t="s">
        <v>424</v>
      </c>
      <c r="F443" s="46"/>
      <c r="G443" s="10">
        <f>SUM(G439:G442)</f>
        <v>707001829</v>
      </c>
    </row>
    <row r="444" spans="4:7" ht="24.75" customHeight="1">
      <c r="D444" s="29" t="s">
        <v>207</v>
      </c>
      <c r="E444" s="48" t="s">
        <v>413</v>
      </c>
      <c r="F444" s="48"/>
      <c r="G444" s="4">
        <f>SUM(G445:G452)/2</f>
        <v>256998252</v>
      </c>
    </row>
    <row r="445" spans="5:6" ht="12.75">
      <c r="E445" s="5" t="s">
        <v>199</v>
      </c>
      <c r="F445" s="6" t="s">
        <v>185</v>
      </c>
    </row>
    <row r="446" spans="5:7" ht="12.75">
      <c r="E446" s="3" t="s">
        <v>200</v>
      </c>
      <c r="F446" s="7" t="s">
        <v>487</v>
      </c>
      <c r="G446" s="4">
        <v>17543713</v>
      </c>
    </row>
    <row r="447" spans="5:7" ht="12.75">
      <c r="E447" s="3" t="s">
        <v>201</v>
      </c>
      <c r="F447" s="7" t="s">
        <v>488</v>
      </c>
      <c r="G447" s="4">
        <v>49884955</v>
      </c>
    </row>
    <row r="448" spans="5:7" ht="12.75">
      <c r="E448" s="3" t="s">
        <v>226</v>
      </c>
      <c r="F448" s="7" t="s">
        <v>156</v>
      </c>
      <c r="G448" s="4">
        <v>16680890</v>
      </c>
    </row>
    <row r="449" spans="5:7" ht="12.75">
      <c r="E449" s="3" t="s">
        <v>228</v>
      </c>
      <c r="F449" s="7" t="s">
        <v>504</v>
      </c>
      <c r="G449" s="4">
        <v>148306682</v>
      </c>
    </row>
    <row r="450" spans="5:7" ht="12.75">
      <c r="E450" s="3" t="s">
        <v>232</v>
      </c>
      <c r="F450" s="7" t="s">
        <v>489</v>
      </c>
      <c r="G450" s="4">
        <v>21182012</v>
      </c>
    </row>
    <row r="451" spans="5:7" ht="12.75">
      <c r="E451" s="3" t="s">
        <v>244</v>
      </c>
      <c r="F451" s="7" t="s">
        <v>99</v>
      </c>
      <c r="G451" s="4">
        <v>3400000</v>
      </c>
    </row>
    <row r="452" spans="5:7" ht="13.5" thickBot="1">
      <c r="E452" s="46" t="s">
        <v>420</v>
      </c>
      <c r="F452" s="46"/>
      <c r="G452" s="11">
        <f>SUM(G446:G451)</f>
        <v>256998252</v>
      </c>
    </row>
    <row r="453" spans="5:8" ht="13.5" thickBot="1">
      <c r="E453" s="49" t="s">
        <v>121</v>
      </c>
      <c r="F453" s="49"/>
      <c r="G453" s="8">
        <f>+G444+G413</f>
        <v>1529435330</v>
      </c>
      <c r="H453" s="4"/>
    </row>
    <row r="454" spans="5:7" ht="12.75">
      <c r="E454" s="12"/>
      <c r="F454" s="12"/>
      <c r="G454" s="13"/>
    </row>
    <row r="455" spans="3:7" ht="12.75" customHeight="1">
      <c r="C455" s="28">
        <v>412</v>
      </c>
      <c r="E455" s="45" t="s">
        <v>671</v>
      </c>
      <c r="F455" s="45"/>
      <c r="G455" s="26"/>
    </row>
    <row r="456" spans="3:7" ht="12.75" customHeight="1">
      <c r="C456" s="28"/>
      <c r="D456" s="29" t="s">
        <v>198</v>
      </c>
      <c r="E456" s="47" t="s">
        <v>412</v>
      </c>
      <c r="F456" s="47"/>
      <c r="G456" s="26">
        <f>SUM(G457:G459)/2</f>
        <v>85000</v>
      </c>
    </row>
    <row r="457" spans="5:6" ht="12.75">
      <c r="E457" s="5" t="s">
        <v>199</v>
      </c>
      <c r="F457" s="6" t="s">
        <v>141</v>
      </c>
    </row>
    <row r="458" spans="5:7" ht="25.5">
      <c r="E458" s="3" t="s">
        <v>200</v>
      </c>
      <c r="F458" s="7" t="s">
        <v>142</v>
      </c>
      <c r="G458" s="4">
        <v>85000</v>
      </c>
    </row>
    <row r="459" spans="5:7" ht="13.5" thickBot="1">
      <c r="E459" s="46" t="s">
        <v>420</v>
      </c>
      <c r="F459" s="46"/>
      <c r="G459" s="11">
        <f>SUM(G458:G458)</f>
        <v>85000</v>
      </c>
    </row>
    <row r="460" spans="5:9" ht="13.5" thickBot="1">
      <c r="E460" s="49" t="s">
        <v>121</v>
      </c>
      <c r="F460" s="49"/>
      <c r="G460" s="8">
        <f>+G456</f>
        <v>85000</v>
      </c>
      <c r="H460" s="34"/>
      <c r="I460" s="34"/>
    </row>
    <row r="461" spans="5:7" ht="12.75">
      <c r="E461" s="12"/>
      <c r="F461" s="12"/>
      <c r="G461" s="13"/>
    </row>
    <row r="462" spans="1:7" ht="12.75">
      <c r="A462" s="27">
        <v>17</v>
      </c>
      <c r="D462" s="5"/>
      <c r="E462" s="41" t="s">
        <v>638</v>
      </c>
      <c r="F462" s="41"/>
      <c r="G462" s="26"/>
    </row>
    <row r="463" spans="3:7" ht="12.75">
      <c r="C463" s="27">
        <v>430</v>
      </c>
      <c r="D463" s="5"/>
      <c r="E463" s="45" t="s">
        <v>659</v>
      </c>
      <c r="F463" s="45"/>
      <c r="G463" s="26"/>
    </row>
    <row r="464" spans="4:7" ht="12.75">
      <c r="D464" s="29" t="s">
        <v>198</v>
      </c>
      <c r="E464" s="47" t="s">
        <v>412</v>
      </c>
      <c r="F464" s="47"/>
      <c r="G464" s="4">
        <f>SUM(G465:G482)/2</f>
        <v>1249933625</v>
      </c>
    </row>
    <row r="465" spans="4:6" ht="12.75">
      <c r="D465" s="5"/>
      <c r="E465" s="5" t="s">
        <v>199</v>
      </c>
      <c r="F465" s="6" t="s">
        <v>639</v>
      </c>
    </row>
    <row r="466" spans="4:7" ht="12.75">
      <c r="D466" s="5"/>
      <c r="E466" s="3" t="s">
        <v>200</v>
      </c>
      <c r="F466" s="7" t="s">
        <v>640</v>
      </c>
      <c r="G466" s="4">
        <v>40000000</v>
      </c>
    </row>
    <row r="467" spans="4:7" ht="12.75">
      <c r="D467" s="5"/>
      <c r="E467" s="3" t="s">
        <v>201</v>
      </c>
      <c r="F467" s="7" t="s">
        <v>641</v>
      </c>
      <c r="G467" s="4">
        <v>100600000</v>
      </c>
    </row>
    <row r="468" spans="4:7" ht="12.75">
      <c r="D468" s="5"/>
      <c r="E468" s="3" t="s">
        <v>226</v>
      </c>
      <c r="F468" s="7" t="s">
        <v>642</v>
      </c>
      <c r="G468" s="4">
        <v>250000000</v>
      </c>
    </row>
    <row r="469" spans="4:7" ht="12.75">
      <c r="D469" s="5"/>
      <c r="E469" s="3" t="s">
        <v>228</v>
      </c>
      <c r="F469" s="7" t="s">
        <v>643</v>
      </c>
      <c r="G469" s="4">
        <v>102000000</v>
      </c>
    </row>
    <row r="470" spans="4:7" ht="25.5">
      <c r="D470" s="5"/>
      <c r="E470" s="3" t="s">
        <v>232</v>
      </c>
      <c r="F470" s="7" t="s">
        <v>644</v>
      </c>
      <c r="G470" s="4">
        <v>106500000</v>
      </c>
    </row>
    <row r="471" spans="4:7" ht="25.5">
      <c r="D471" s="5"/>
      <c r="E471" s="3" t="s">
        <v>244</v>
      </c>
      <c r="F471" s="7" t="s">
        <v>645</v>
      </c>
      <c r="G471" s="4">
        <v>185000000</v>
      </c>
    </row>
    <row r="472" spans="4:7" ht="12.75">
      <c r="D472" s="5"/>
      <c r="E472" s="3" t="s">
        <v>245</v>
      </c>
      <c r="F472" s="7" t="s">
        <v>646</v>
      </c>
      <c r="G472" s="4">
        <v>91000000</v>
      </c>
    </row>
    <row r="473" spans="4:7" ht="12.75">
      <c r="D473" s="5"/>
      <c r="E473" s="3" t="s">
        <v>247</v>
      </c>
      <c r="F473" s="7" t="s">
        <v>647</v>
      </c>
      <c r="G473" s="4">
        <v>82000000</v>
      </c>
    </row>
    <row r="474" spans="4:7" ht="12.75">
      <c r="D474" s="5"/>
      <c r="E474" s="3" t="s">
        <v>248</v>
      </c>
      <c r="F474" s="7" t="s">
        <v>648</v>
      </c>
      <c r="G474" s="4">
        <v>44321111</v>
      </c>
    </row>
    <row r="475" spans="4:7" ht="12.75">
      <c r="D475" s="5"/>
      <c r="E475" s="3" t="s">
        <v>249</v>
      </c>
      <c r="F475" s="7" t="s">
        <v>649</v>
      </c>
      <c r="G475" s="4">
        <v>41642057</v>
      </c>
    </row>
    <row r="476" spans="4:7" ht="12.75">
      <c r="D476" s="5"/>
      <c r="E476" s="3" t="s">
        <v>250</v>
      </c>
      <c r="F476" s="7" t="s">
        <v>650</v>
      </c>
      <c r="G476" s="4">
        <v>43498164</v>
      </c>
    </row>
    <row r="477" spans="4:7" ht="12.75">
      <c r="D477" s="5"/>
      <c r="E477" s="3" t="s">
        <v>251</v>
      </c>
      <c r="F477" s="7" t="s">
        <v>651</v>
      </c>
      <c r="G477" s="4">
        <v>80603256</v>
      </c>
    </row>
    <row r="478" spans="4:7" ht="12.75">
      <c r="D478" s="5"/>
      <c r="E478" s="3" t="s">
        <v>252</v>
      </c>
      <c r="F478" s="7" t="s">
        <v>652</v>
      </c>
      <c r="G478" s="4">
        <v>62769037</v>
      </c>
    </row>
    <row r="479" spans="4:7" ht="12.75">
      <c r="D479" s="5"/>
      <c r="E479" s="46" t="s">
        <v>420</v>
      </c>
      <c r="F479" s="46"/>
      <c r="G479" s="10">
        <f>SUM(G466:G478)</f>
        <v>1229933625</v>
      </c>
    </row>
    <row r="480" spans="4:6" ht="12.75">
      <c r="D480" s="5"/>
      <c r="E480" s="5" t="s">
        <v>202</v>
      </c>
      <c r="F480" s="6" t="s">
        <v>653</v>
      </c>
    </row>
    <row r="481" spans="4:7" ht="12.75">
      <c r="D481" s="5"/>
      <c r="E481" s="3" t="s">
        <v>200</v>
      </c>
      <c r="F481" s="7" t="s">
        <v>654</v>
      </c>
      <c r="G481" s="4">
        <v>20000000</v>
      </c>
    </row>
    <row r="482" spans="4:7" ht="13.5" thickBot="1">
      <c r="D482" s="5"/>
      <c r="E482" s="46" t="s">
        <v>421</v>
      </c>
      <c r="F482" s="46"/>
      <c r="G482" s="10">
        <f>SUM(G481:G481)</f>
        <v>20000000</v>
      </c>
    </row>
    <row r="483" spans="4:7" ht="13.5" thickBot="1">
      <c r="D483" s="5"/>
      <c r="E483" s="49" t="s">
        <v>121</v>
      </c>
      <c r="F483" s="49"/>
      <c r="G483" s="8">
        <f>+G464</f>
        <v>1249933625</v>
      </c>
    </row>
    <row r="485" spans="1:7" ht="12.75">
      <c r="A485" s="27">
        <v>18</v>
      </c>
      <c r="D485" s="5"/>
      <c r="E485" s="41" t="s">
        <v>655</v>
      </c>
      <c r="F485" s="41"/>
      <c r="G485" s="26"/>
    </row>
    <row r="486" spans="3:7" ht="12.75">
      <c r="C486" s="27">
        <v>450</v>
      </c>
      <c r="D486" s="5"/>
      <c r="E486" s="45" t="s">
        <v>660</v>
      </c>
      <c r="F486" s="45"/>
      <c r="G486" s="26"/>
    </row>
    <row r="487" spans="4:7" ht="26.25" customHeight="1">
      <c r="D487" s="5" t="s">
        <v>207</v>
      </c>
      <c r="E487" s="47" t="s">
        <v>413</v>
      </c>
      <c r="F487" s="47"/>
      <c r="G487" s="4">
        <f>SUM(G489:G635)/2</f>
        <v>5268774264</v>
      </c>
    </row>
    <row r="488" spans="4:6" ht="12.75">
      <c r="D488" s="5"/>
      <c r="E488" s="5" t="s">
        <v>199</v>
      </c>
      <c r="F488" s="6" t="s">
        <v>656</v>
      </c>
    </row>
    <row r="489" spans="4:7" ht="12.75">
      <c r="D489" s="5"/>
      <c r="E489" s="3" t="s">
        <v>200</v>
      </c>
      <c r="F489" s="7" t="s">
        <v>17</v>
      </c>
      <c r="G489" s="4">
        <v>10625000</v>
      </c>
    </row>
    <row r="490" spans="4:7" ht="12.75">
      <c r="D490" s="5"/>
      <c r="E490" s="3" t="s">
        <v>201</v>
      </c>
      <c r="F490" s="7" t="s">
        <v>15</v>
      </c>
      <c r="G490" s="4">
        <v>12622500</v>
      </c>
    </row>
    <row r="491" spans="4:7" ht="12.75">
      <c r="D491" s="5"/>
      <c r="E491" s="3" t="s">
        <v>226</v>
      </c>
      <c r="F491" s="7" t="s">
        <v>13</v>
      </c>
      <c r="G491" s="4">
        <v>23375000</v>
      </c>
    </row>
    <row r="492" spans="4:7" ht="12.75">
      <c r="D492" s="5"/>
      <c r="E492" s="3" t="s">
        <v>228</v>
      </c>
      <c r="F492" s="7" t="s">
        <v>277</v>
      </c>
      <c r="G492" s="4">
        <v>8075000</v>
      </c>
    </row>
    <row r="493" spans="5:7" ht="12.75">
      <c r="E493" s="3" t="s">
        <v>232</v>
      </c>
      <c r="F493" s="7" t="s">
        <v>278</v>
      </c>
      <c r="G493" s="4">
        <v>11673028</v>
      </c>
    </row>
    <row r="494" spans="5:7" ht="12.75">
      <c r="E494" s="3" t="s">
        <v>244</v>
      </c>
      <c r="F494" s="7" t="s">
        <v>9</v>
      </c>
      <c r="G494" s="4">
        <v>10612250</v>
      </c>
    </row>
    <row r="495" spans="5:7" ht="12.75">
      <c r="E495" s="3" t="s">
        <v>245</v>
      </c>
      <c r="F495" s="7" t="s">
        <v>7</v>
      </c>
      <c r="G495" s="4">
        <v>12927650</v>
      </c>
    </row>
    <row r="496" spans="5:7" ht="12.75">
      <c r="E496" s="3" t="s">
        <v>247</v>
      </c>
      <c r="F496" s="33" t="s">
        <v>767</v>
      </c>
      <c r="G496" s="4">
        <v>25203138</v>
      </c>
    </row>
    <row r="497" spans="5:7" ht="12.75">
      <c r="E497" s="3" t="s">
        <v>248</v>
      </c>
      <c r="F497" s="33" t="s">
        <v>766</v>
      </c>
      <c r="G497" s="4">
        <v>11645000</v>
      </c>
    </row>
    <row r="498" spans="5:7" ht="12.75">
      <c r="E498" s="3" t="s">
        <v>249</v>
      </c>
      <c r="F498" s="33" t="s">
        <v>768</v>
      </c>
      <c r="G498" s="4">
        <v>10077175</v>
      </c>
    </row>
    <row r="499" spans="5:7" ht="12.75">
      <c r="E499" s="3" t="s">
        <v>250</v>
      </c>
      <c r="F499" s="7" t="s">
        <v>279</v>
      </c>
      <c r="G499" s="4">
        <v>13251129</v>
      </c>
    </row>
    <row r="500" spans="5:7" ht="12.75">
      <c r="E500" s="3" t="s">
        <v>251</v>
      </c>
      <c r="F500" s="7" t="s">
        <v>280</v>
      </c>
      <c r="G500" s="4">
        <v>12888549</v>
      </c>
    </row>
    <row r="501" spans="5:7" ht="12.75">
      <c r="E501" s="3" t="s">
        <v>252</v>
      </c>
      <c r="F501" s="7" t="s">
        <v>281</v>
      </c>
      <c r="G501" s="4">
        <v>20995758</v>
      </c>
    </row>
    <row r="502" spans="5:7" ht="12.75">
      <c r="E502" s="3" t="s">
        <v>254</v>
      </c>
      <c r="F502" s="7" t="s">
        <v>327</v>
      </c>
      <c r="G502" s="4">
        <v>50474971</v>
      </c>
    </row>
    <row r="503" spans="5:7" ht="12.75">
      <c r="E503" s="3" t="s">
        <v>255</v>
      </c>
      <c r="F503" s="7" t="s">
        <v>623</v>
      </c>
      <c r="G503" s="4">
        <v>9187650</v>
      </c>
    </row>
    <row r="504" spans="5:7" ht="12.75">
      <c r="E504" s="3" t="s">
        <v>256</v>
      </c>
      <c r="F504" s="33" t="s">
        <v>769</v>
      </c>
      <c r="G504" s="4">
        <v>24329000</v>
      </c>
    </row>
    <row r="505" spans="5:7" ht="12.75">
      <c r="E505" s="3" t="s">
        <v>284</v>
      </c>
      <c r="F505" s="7" t="s">
        <v>328</v>
      </c>
      <c r="G505" s="4">
        <v>6465100</v>
      </c>
    </row>
    <row r="506" spans="5:7" ht="12.75">
      <c r="E506" s="3" t="s">
        <v>286</v>
      </c>
      <c r="F506" s="7" t="s">
        <v>620</v>
      </c>
      <c r="G506" s="4">
        <v>13639000</v>
      </c>
    </row>
    <row r="507" spans="5:7" ht="12.75">
      <c r="E507" s="3" t="s">
        <v>287</v>
      </c>
      <c r="F507" s="7" t="s">
        <v>618</v>
      </c>
      <c r="G507" s="4">
        <v>7437500</v>
      </c>
    </row>
    <row r="508" spans="5:7" ht="12.75">
      <c r="E508" s="3" t="s">
        <v>289</v>
      </c>
      <c r="F508" s="7" t="s">
        <v>329</v>
      </c>
      <c r="G508" s="4">
        <v>18755250</v>
      </c>
    </row>
    <row r="509" spans="5:7" ht="12.75">
      <c r="E509" s="3" t="s">
        <v>291</v>
      </c>
      <c r="F509" s="7" t="s">
        <v>330</v>
      </c>
      <c r="G509" s="4">
        <v>10115314</v>
      </c>
    </row>
    <row r="510" spans="5:7" ht="12.75">
      <c r="E510" s="3" t="s">
        <v>292</v>
      </c>
      <c r="F510" s="7" t="s">
        <v>614</v>
      </c>
      <c r="G510" s="4">
        <v>24146662</v>
      </c>
    </row>
    <row r="511" spans="5:7" ht="12.75">
      <c r="E511" s="3" t="s">
        <v>293</v>
      </c>
      <c r="F511" s="7" t="s">
        <v>612</v>
      </c>
      <c r="G511" s="4">
        <v>26350000</v>
      </c>
    </row>
    <row r="512" spans="5:7" ht="12.75">
      <c r="E512" s="3" t="s">
        <v>294</v>
      </c>
      <c r="F512" s="7" t="s">
        <v>331</v>
      </c>
      <c r="G512" s="4">
        <v>18243000</v>
      </c>
    </row>
    <row r="513" spans="5:7" ht="12.75">
      <c r="E513" s="3" t="s">
        <v>295</v>
      </c>
      <c r="F513" s="7" t="s">
        <v>41</v>
      </c>
      <c r="G513" s="4">
        <v>7055000</v>
      </c>
    </row>
    <row r="514" spans="5:7" ht="12.75">
      <c r="E514" s="3" t="s">
        <v>296</v>
      </c>
      <c r="F514" s="7" t="s">
        <v>332</v>
      </c>
      <c r="G514" s="4">
        <v>36484663</v>
      </c>
    </row>
    <row r="515" spans="5:7" ht="12.75">
      <c r="E515" s="3" t="s">
        <v>297</v>
      </c>
      <c r="F515" s="7" t="s">
        <v>56</v>
      </c>
      <c r="G515" s="4">
        <v>16195050</v>
      </c>
    </row>
    <row r="516" spans="5:7" ht="12.75">
      <c r="E516" s="3" t="s">
        <v>298</v>
      </c>
      <c r="F516" s="7" t="s">
        <v>333</v>
      </c>
      <c r="G516" s="4">
        <v>20941000</v>
      </c>
    </row>
    <row r="517" spans="5:7" ht="12.75">
      <c r="E517" s="3" t="s">
        <v>299</v>
      </c>
      <c r="F517" s="7" t="s">
        <v>53</v>
      </c>
      <c r="G517" s="4">
        <v>14172000</v>
      </c>
    </row>
    <row r="518" spans="5:7" ht="12.75">
      <c r="E518" s="3" t="s">
        <v>301</v>
      </c>
      <c r="F518" s="7" t="s">
        <v>51</v>
      </c>
      <c r="G518" s="4">
        <v>11439300</v>
      </c>
    </row>
    <row r="519" spans="5:7" ht="12.75">
      <c r="E519" s="3" t="s">
        <v>302</v>
      </c>
      <c r="F519" s="7" t="s">
        <v>334</v>
      </c>
      <c r="G519" s="4">
        <v>18784700</v>
      </c>
    </row>
    <row r="520" spans="5:7" ht="12.75">
      <c r="E520" s="3" t="s">
        <v>303</v>
      </c>
      <c r="F520" s="7" t="s">
        <v>335</v>
      </c>
      <c r="G520" s="4">
        <v>32688677</v>
      </c>
    </row>
    <row r="521" spans="5:7" ht="12.75">
      <c r="E521" s="3" t="s">
        <v>305</v>
      </c>
      <c r="F521" s="7" t="s">
        <v>47</v>
      </c>
      <c r="G521" s="4">
        <v>8610500</v>
      </c>
    </row>
    <row r="522" spans="5:7" ht="12.75">
      <c r="E522" s="3" t="s">
        <v>578</v>
      </c>
      <c r="F522" s="7" t="s">
        <v>65</v>
      </c>
      <c r="G522" s="4">
        <v>20013250</v>
      </c>
    </row>
    <row r="523" spans="5:7" ht="12.75">
      <c r="E523" s="3" t="s">
        <v>580</v>
      </c>
      <c r="F523" s="7" t="s">
        <v>336</v>
      </c>
      <c r="G523" s="4">
        <v>19542000</v>
      </c>
    </row>
    <row r="524" spans="5:7" ht="12.75">
      <c r="E524" s="3" t="s">
        <v>582</v>
      </c>
      <c r="F524" s="7" t="s">
        <v>337</v>
      </c>
      <c r="G524" s="4">
        <v>7646050</v>
      </c>
    </row>
    <row r="525" spans="5:7" ht="12.75">
      <c r="E525" s="3" t="s">
        <v>584</v>
      </c>
      <c r="F525" s="7" t="s">
        <v>43</v>
      </c>
      <c r="G525" s="4">
        <v>21541524</v>
      </c>
    </row>
    <row r="526" spans="5:7" ht="12.75">
      <c r="E526" s="3" t="s">
        <v>586</v>
      </c>
      <c r="F526" s="7" t="s">
        <v>20</v>
      </c>
      <c r="G526" s="4">
        <v>10863000</v>
      </c>
    </row>
    <row r="527" spans="5:7" ht="12.75">
      <c r="E527" s="3" t="s">
        <v>588</v>
      </c>
      <c r="F527" s="7" t="s">
        <v>282</v>
      </c>
      <c r="G527" s="4">
        <v>26160500</v>
      </c>
    </row>
    <row r="528" spans="5:7" ht="12.75">
      <c r="E528" s="3" t="s">
        <v>589</v>
      </c>
      <c r="F528" s="7" t="s">
        <v>283</v>
      </c>
      <c r="G528" s="4">
        <v>30395000</v>
      </c>
    </row>
    <row r="529" spans="5:7" ht="12.75">
      <c r="E529" s="3" t="s">
        <v>590</v>
      </c>
      <c r="F529" s="7" t="s">
        <v>285</v>
      </c>
      <c r="G529" s="4">
        <v>7342725</v>
      </c>
    </row>
    <row r="530" spans="5:7" ht="12.75">
      <c r="E530" s="3" t="s">
        <v>592</v>
      </c>
      <c r="F530" s="7" t="s">
        <v>37</v>
      </c>
      <c r="G530" s="4">
        <v>16135550</v>
      </c>
    </row>
    <row r="531" spans="5:7" ht="12.75">
      <c r="E531" s="3" t="s">
        <v>594</v>
      </c>
      <c r="F531" s="7" t="s">
        <v>35</v>
      </c>
      <c r="G531" s="4">
        <v>7352500</v>
      </c>
    </row>
    <row r="532" spans="5:7" ht="12.75">
      <c r="E532" s="3" t="s">
        <v>595</v>
      </c>
      <c r="F532" s="7" t="s">
        <v>288</v>
      </c>
      <c r="G532" s="4">
        <v>30704000</v>
      </c>
    </row>
    <row r="533" spans="5:7" ht="12.75">
      <c r="E533" s="3" t="s">
        <v>597</v>
      </c>
      <c r="F533" s="7" t="s">
        <v>338</v>
      </c>
      <c r="G533" s="4">
        <v>8075000</v>
      </c>
    </row>
    <row r="534" spans="5:7" ht="12.75">
      <c r="E534" s="3" t="s">
        <v>599</v>
      </c>
      <c r="F534" s="7" t="s">
        <v>31</v>
      </c>
      <c r="G534" s="4">
        <v>15167998</v>
      </c>
    </row>
    <row r="535" spans="5:7" ht="12.75">
      <c r="E535" s="3" t="s">
        <v>601</v>
      </c>
      <c r="F535" s="7" t="s">
        <v>339</v>
      </c>
      <c r="G535" s="4">
        <v>9705500</v>
      </c>
    </row>
    <row r="536" spans="5:7" ht="12.75">
      <c r="E536" s="3" t="s">
        <v>603</v>
      </c>
      <c r="F536" s="7" t="s">
        <v>290</v>
      </c>
      <c r="G536" s="4">
        <v>22554500</v>
      </c>
    </row>
    <row r="537" spans="5:7" ht="12.75">
      <c r="E537" s="3" t="s">
        <v>605</v>
      </c>
      <c r="F537" s="7" t="s">
        <v>27</v>
      </c>
      <c r="G537" s="4">
        <v>8457500</v>
      </c>
    </row>
    <row r="538" spans="5:7" ht="12.75">
      <c r="E538" s="3" t="s">
        <v>607</v>
      </c>
      <c r="F538" s="7" t="s">
        <v>25</v>
      </c>
      <c r="G538" s="4">
        <v>17848300</v>
      </c>
    </row>
    <row r="539" spans="5:7" ht="12.75">
      <c r="E539" s="3" t="s">
        <v>609</v>
      </c>
      <c r="F539" s="33" t="s">
        <v>770</v>
      </c>
      <c r="G539" s="4">
        <v>4777227</v>
      </c>
    </row>
    <row r="540" spans="5:7" ht="12.75">
      <c r="E540" s="3" t="s">
        <v>610</v>
      </c>
      <c r="F540" s="7" t="s">
        <v>340</v>
      </c>
      <c r="G540" s="4">
        <v>58054669</v>
      </c>
    </row>
    <row r="541" spans="5:7" ht="12.75">
      <c r="E541" s="3" t="s">
        <v>611</v>
      </c>
      <c r="F541" s="7" t="s">
        <v>341</v>
      </c>
      <c r="G541" s="4">
        <v>72828000</v>
      </c>
    </row>
    <row r="542" spans="5:7" ht="12.75">
      <c r="E542" s="3" t="s">
        <v>613</v>
      </c>
      <c r="F542" s="7" t="s">
        <v>342</v>
      </c>
      <c r="G542" s="4">
        <v>20838796</v>
      </c>
    </row>
    <row r="543" spans="5:7" ht="12.75">
      <c r="E543" s="3" t="s">
        <v>615</v>
      </c>
      <c r="F543" s="7" t="s">
        <v>217</v>
      </c>
      <c r="G543" s="4">
        <v>10030000</v>
      </c>
    </row>
    <row r="544" spans="5:7" ht="12.75">
      <c r="E544" s="3" t="s">
        <v>616</v>
      </c>
      <c r="F544" s="7" t="s">
        <v>216</v>
      </c>
      <c r="G544" s="4">
        <v>29269650</v>
      </c>
    </row>
    <row r="545" spans="5:7" ht="12.75">
      <c r="E545" s="3" t="s">
        <v>617</v>
      </c>
      <c r="F545" s="7" t="s">
        <v>343</v>
      </c>
      <c r="G545" s="4">
        <v>24960500</v>
      </c>
    </row>
    <row r="546" spans="5:7" ht="12.75">
      <c r="E546" s="3" t="s">
        <v>619</v>
      </c>
      <c r="F546" s="7" t="s">
        <v>344</v>
      </c>
      <c r="G546" s="4">
        <v>8780523</v>
      </c>
    </row>
    <row r="547" spans="5:7" ht="12.75">
      <c r="E547" s="3" t="s">
        <v>621</v>
      </c>
      <c r="F547" s="7" t="s">
        <v>215</v>
      </c>
      <c r="G547" s="4">
        <v>63525687</v>
      </c>
    </row>
    <row r="548" spans="5:7" ht="12.75">
      <c r="E548" s="3" t="s">
        <v>622</v>
      </c>
      <c r="F548" s="7" t="s">
        <v>345</v>
      </c>
      <c r="G548" s="4">
        <v>20948000</v>
      </c>
    </row>
    <row r="549" spans="5:7" ht="12.75">
      <c r="E549" s="3" t="s">
        <v>624</v>
      </c>
      <c r="F549" s="7" t="s">
        <v>346</v>
      </c>
      <c r="G549" s="4">
        <v>12236000</v>
      </c>
    </row>
    <row r="550" spans="5:7" ht="12.75">
      <c r="E550" s="3" t="s">
        <v>625</v>
      </c>
      <c r="F550" s="7" t="s">
        <v>67</v>
      </c>
      <c r="G550" s="4">
        <v>7140000</v>
      </c>
    </row>
    <row r="551" spans="5:7" ht="12.75">
      <c r="E551" s="3" t="s">
        <v>626</v>
      </c>
      <c r="F551" s="7" t="s">
        <v>214</v>
      </c>
      <c r="G551" s="4">
        <v>6783000</v>
      </c>
    </row>
    <row r="552" spans="5:7" ht="12.75">
      <c r="E552" s="3" t="s">
        <v>627</v>
      </c>
      <c r="F552" s="7" t="s">
        <v>59</v>
      </c>
      <c r="G552" s="4">
        <v>15113000</v>
      </c>
    </row>
    <row r="553" spans="5:7" ht="12.75">
      <c r="E553" s="3" t="s">
        <v>0</v>
      </c>
      <c r="F553" s="7" t="s">
        <v>347</v>
      </c>
      <c r="G553" s="4">
        <v>5797638</v>
      </c>
    </row>
    <row r="554" spans="5:7" ht="12.75">
      <c r="E554" s="3" t="s">
        <v>1</v>
      </c>
      <c r="F554" s="7" t="s">
        <v>574</v>
      </c>
      <c r="G554" s="4">
        <v>25870425</v>
      </c>
    </row>
    <row r="555" spans="5:7" ht="12.75">
      <c r="E555" s="3" t="s">
        <v>2</v>
      </c>
      <c r="F555" s="7" t="s">
        <v>213</v>
      </c>
      <c r="G555" s="4">
        <v>15937925</v>
      </c>
    </row>
    <row r="556" spans="5:7" ht="12.75">
      <c r="E556" s="3" t="s">
        <v>4</v>
      </c>
      <c r="F556" s="7" t="s">
        <v>219</v>
      </c>
      <c r="G556" s="4">
        <v>105016000</v>
      </c>
    </row>
    <row r="557" spans="5:7" ht="12.75">
      <c r="E557" s="3" t="s">
        <v>5</v>
      </c>
      <c r="F557" s="7" t="s">
        <v>211</v>
      </c>
      <c r="G557" s="4">
        <v>22533505</v>
      </c>
    </row>
    <row r="558" spans="5:7" ht="12.75">
      <c r="E558" s="3" t="s">
        <v>6</v>
      </c>
      <c r="F558" s="7" t="s">
        <v>210</v>
      </c>
      <c r="G558" s="4">
        <v>5122100</v>
      </c>
    </row>
    <row r="559" spans="5:7" ht="12.75">
      <c r="E559" s="3" t="s">
        <v>8</v>
      </c>
      <c r="F559" s="7" t="s">
        <v>209</v>
      </c>
      <c r="G559" s="4">
        <v>28282438</v>
      </c>
    </row>
    <row r="560" spans="5:7" ht="12.75">
      <c r="E560" s="3" t="s">
        <v>10</v>
      </c>
      <c r="F560" s="7" t="s">
        <v>208</v>
      </c>
      <c r="G560" s="4">
        <v>63750000</v>
      </c>
    </row>
    <row r="561" spans="5:7" ht="12.75">
      <c r="E561" s="3" t="s">
        <v>11</v>
      </c>
      <c r="F561" s="7" t="s">
        <v>576</v>
      </c>
      <c r="G561" s="4">
        <v>13571500</v>
      </c>
    </row>
    <row r="562" spans="5:7" ht="12.75">
      <c r="E562" s="3" t="s">
        <v>12</v>
      </c>
      <c r="F562" s="7" t="s">
        <v>575</v>
      </c>
      <c r="G562" s="4">
        <v>47148650</v>
      </c>
    </row>
    <row r="563" spans="5:7" ht="12.75">
      <c r="E563" s="3" t="s">
        <v>14</v>
      </c>
      <c r="F563" s="7" t="s">
        <v>300</v>
      </c>
      <c r="G563" s="4">
        <v>30265388</v>
      </c>
    </row>
    <row r="564" spans="5:7" ht="12.75">
      <c r="E564" s="3" t="s">
        <v>16</v>
      </c>
      <c r="F564" s="7" t="s">
        <v>348</v>
      </c>
      <c r="G564" s="4">
        <v>31490562</v>
      </c>
    </row>
    <row r="565" spans="5:7" ht="12.75">
      <c r="E565" s="3" t="s">
        <v>18</v>
      </c>
      <c r="F565" s="7" t="s">
        <v>585</v>
      </c>
      <c r="G565" s="4">
        <v>10608000</v>
      </c>
    </row>
    <row r="566" spans="5:7" ht="12.75">
      <c r="E566" s="3" t="s">
        <v>19</v>
      </c>
      <c r="F566" s="7" t="s">
        <v>212</v>
      </c>
      <c r="G566" s="4">
        <v>20400000</v>
      </c>
    </row>
    <row r="567" spans="5:7" ht="12.75">
      <c r="E567" s="3" t="s">
        <v>21</v>
      </c>
      <c r="F567" s="7" t="s">
        <v>608</v>
      </c>
      <c r="G567" s="4">
        <v>10903375</v>
      </c>
    </row>
    <row r="568" spans="5:7" ht="12.75">
      <c r="E568" s="3" t="s">
        <v>23</v>
      </c>
      <c r="F568" s="7" t="s">
        <v>606</v>
      </c>
      <c r="G568" s="4">
        <v>13521588</v>
      </c>
    </row>
    <row r="569" spans="5:7" ht="12.75">
      <c r="E569" s="3" t="s">
        <v>24</v>
      </c>
      <c r="F569" s="7" t="s">
        <v>604</v>
      </c>
      <c r="G569" s="4">
        <v>23800000</v>
      </c>
    </row>
    <row r="570" spans="5:7" ht="12.75">
      <c r="E570" s="3" t="s">
        <v>26</v>
      </c>
      <c r="F570" s="7" t="s">
        <v>602</v>
      </c>
      <c r="G570" s="4">
        <v>33329932</v>
      </c>
    </row>
    <row r="571" spans="5:7" ht="12.75">
      <c r="E571" s="3" t="s">
        <v>28</v>
      </c>
      <c r="F571" s="7" t="s">
        <v>600</v>
      </c>
      <c r="G571" s="4">
        <v>14957450</v>
      </c>
    </row>
    <row r="572" spans="5:7" ht="12.75">
      <c r="E572" s="3" t="s">
        <v>29</v>
      </c>
      <c r="F572" s="7" t="s">
        <v>598</v>
      </c>
      <c r="G572" s="4">
        <v>44522164</v>
      </c>
    </row>
    <row r="573" spans="5:7" ht="12.75">
      <c r="E573" s="3" t="s">
        <v>30</v>
      </c>
      <c r="F573" s="7" t="s">
        <v>60</v>
      </c>
      <c r="G573" s="4">
        <v>11817550</v>
      </c>
    </row>
    <row r="574" spans="5:7" ht="12.75">
      <c r="E574" s="3" t="s">
        <v>32</v>
      </c>
      <c r="F574" s="7" t="s">
        <v>596</v>
      </c>
      <c r="G574" s="4">
        <v>28155000</v>
      </c>
    </row>
    <row r="575" spans="5:7" ht="12.75">
      <c r="E575" s="3" t="s">
        <v>33</v>
      </c>
      <c r="F575" s="7" t="s">
        <v>304</v>
      </c>
      <c r="G575" s="4">
        <v>27770250</v>
      </c>
    </row>
    <row r="576" spans="5:7" ht="12.75">
      <c r="E576" s="3" t="s">
        <v>34</v>
      </c>
      <c r="F576" s="7" t="s">
        <v>593</v>
      </c>
      <c r="G576" s="4">
        <v>9690000</v>
      </c>
    </row>
    <row r="577" spans="5:7" ht="12.75">
      <c r="E577" s="3" t="s">
        <v>36</v>
      </c>
      <c r="F577" s="7" t="s">
        <v>591</v>
      </c>
      <c r="G577" s="4">
        <v>20205500</v>
      </c>
    </row>
    <row r="578" spans="5:7" ht="12.75">
      <c r="E578" s="3" t="s">
        <v>38</v>
      </c>
      <c r="F578" s="7" t="s">
        <v>306</v>
      </c>
      <c r="G578" s="4">
        <v>6375000</v>
      </c>
    </row>
    <row r="579" spans="5:7" ht="12.75">
      <c r="E579" s="3" t="s">
        <v>39</v>
      </c>
      <c r="F579" s="7" t="s">
        <v>61</v>
      </c>
      <c r="G579" s="4">
        <v>10861938</v>
      </c>
    </row>
    <row r="580" spans="5:7" ht="12.75">
      <c r="E580" s="3" t="s">
        <v>40</v>
      </c>
      <c r="F580" s="7" t="s">
        <v>587</v>
      </c>
      <c r="G580" s="4">
        <v>22121250</v>
      </c>
    </row>
    <row r="581" spans="5:7" ht="12.75">
      <c r="E581" s="3" t="s">
        <v>42</v>
      </c>
      <c r="F581" s="7" t="s">
        <v>220</v>
      </c>
      <c r="G581" s="4">
        <v>32130000</v>
      </c>
    </row>
    <row r="582" spans="5:7" ht="12.75">
      <c r="E582" s="3" t="s">
        <v>44</v>
      </c>
      <c r="F582" s="7" t="s">
        <v>349</v>
      </c>
      <c r="G582" s="4">
        <v>20737492</v>
      </c>
    </row>
    <row r="583" spans="5:7" ht="12.75">
      <c r="E583" s="3" t="s">
        <v>45</v>
      </c>
      <c r="F583" s="7" t="s">
        <v>583</v>
      </c>
      <c r="G583" s="4">
        <v>21455912</v>
      </c>
    </row>
    <row r="584" spans="5:7" ht="12.75">
      <c r="E584" s="3" t="s">
        <v>46</v>
      </c>
      <c r="F584" s="7" t="s">
        <v>581</v>
      </c>
      <c r="G584" s="4">
        <v>10183000</v>
      </c>
    </row>
    <row r="585" spans="5:7" ht="12.75">
      <c r="E585" s="3" t="s">
        <v>48</v>
      </c>
      <c r="F585" s="7" t="s">
        <v>579</v>
      </c>
      <c r="G585" s="4">
        <v>52326837</v>
      </c>
    </row>
    <row r="586" spans="5:7" ht="12.75">
      <c r="E586" s="3" t="s">
        <v>49</v>
      </c>
      <c r="F586" s="7" t="s">
        <v>307</v>
      </c>
      <c r="G586" s="4">
        <v>7973475</v>
      </c>
    </row>
    <row r="587" spans="5:7" ht="12.75">
      <c r="E587" s="3" t="s">
        <v>50</v>
      </c>
      <c r="F587" s="7" t="s">
        <v>64</v>
      </c>
      <c r="G587" s="4">
        <v>38250000</v>
      </c>
    </row>
    <row r="588" spans="5:7" ht="12.75">
      <c r="E588" s="3" t="s">
        <v>52</v>
      </c>
      <c r="F588" s="33" t="s">
        <v>771</v>
      </c>
      <c r="G588" s="4">
        <v>2798000</v>
      </c>
    </row>
    <row r="589" spans="5:7" ht="12.75">
      <c r="E589" s="3" t="s">
        <v>54</v>
      </c>
      <c r="F589" s="7" t="s">
        <v>63</v>
      </c>
      <c r="G589" s="4">
        <v>5750250</v>
      </c>
    </row>
    <row r="590" spans="5:7" ht="12.75">
      <c r="E590" s="3" t="s">
        <v>55</v>
      </c>
      <c r="F590" s="7" t="s">
        <v>350</v>
      </c>
      <c r="G590" s="4">
        <v>10072500</v>
      </c>
    </row>
    <row r="591" spans="5:7" ht="12.75">
      <c r="E591" s="3" t="s">
        <v>57</v>
      </c>
      <c r="F591" s="7" t="s">
        <v>577</v>
      </c>
      <c r="G591" s="4">
        <v>13537950</v>
      </c>
    </row>
    <row r="592" spans="5:7" ht="12.75">
      <c r="E592" s="3" t="s">
        <v>58</v>
      </c>
      <c r="F592" s="7" t="s">
        <v>351</v>
      </c>
      <c r="G592" s="4">
        <v>44275429</v>
      </c>
    </row>
    <row r="593" spans="5:7" ht="12.75">
      <c r="E593" s="35" t="s">
        <v>772</v>
      </c>
      <c r="F593" s="7" t="s">
        <v>352</v>
      </c>
      <c r="G593" s="4">
        <v>6727998</v>
      </c>
    </row>
    <row r="594" spans="5:7" ht="12.75">
      <c r="E594" s="35" t="s">
        <v>773</v>
      </c>
      <c r="F594" s="7" t="s">
        <v>353</v>
      </c>
      <c r="G594" s="4">
        <v>25709930</v>
      </c>
    </row>
    <row r="595" spans="5:7" ht="12.75">
      <c r="E595" s="35" t="s">
        <v>774</v>
      </c>
      <c r="F595" s="7" t="s">
        <v>62</v>
      </c>
      <c r="G595" s="4">
        <v>10613000</v>
      </c>
    </row>
    <row r="596" spans="5:7" ht="12.75">
      <c r="E596" s="35" t="s">
        <v>775</v>
      </c>
      <c r="F596" s="7" t="s">
        <v>354</v>
      </c>
      <c r="G596" s="4">
        <v>49558138</v>
      </c>
    </row>
    <row r="597" spans="5:7" ht="12.75">
      <c r="E597" s="35" t="s">
        <v>776</v>
      </c>
      <c r="F597" s="7" t="s">
        <v>22</v>
      </c>
      <c r="G597" s="4">
        <v>12361050</v>
      </c>
    </row>
    <row r="598" spans="5:7" ht="12.75">
      <c r="E598" s="46" t="s">
        <v>420</v>
      </c>
      <c r="F598" s="46"/>
      <c r="G598" s="10">
        <f>SUM(G489:G597)</f>
        <v>2262561552</v>
      </c>
    </row>
    <row r="599" spans="5:6" ht="12.75">
      <c r="E599" s="5" t="s">
        <v>202</v>
      </c>
      <c r="F599" s="6" t="s">
        <v>311</v>
      </c>
    </row>
    <row r="600" spans="5:7" ht="12.75">
      <c r="E600" s="3" t="s">
        <v>200</v>
      </c>
      <c r="F600" s="7" t="s">
        <v>74</v>
      </c>
      <c r="G600" s="4">
        <v>133700000</v>
      </c>
    </row>
    <row r="601" spans="5:7" ht="12.75">
      <c r="E601" s="3" t="s">
        <v>201</v>
      </c>
      <c r="F601" s="7" t="s">
        <v>312</v>
      </c>
      <c r="G601" s="4">
        <v>79249285</v>
      </c>
    </row>
    <row r="602" spans="5:7" ht="12.75">
      <c r="E602" s="3" t="s">
        <v>226</v>
      </c>
      <c r="F602" s="7" t="s">
        <v>313</v>
      </c>
      <c r="G602" s="4">
        <v>25073750</v>
      </c>
    </row>
    <row r="603" spans="5:7" ht="12.75">
      <c r="E603" s="3" t="s">
        <v>228</v>
      </c>
      <c r="F603" s="7" t="s">
        <v>314</v>
      </c>
      <c r="G603" s="4">
        <v>70619960</v>
      </c>
    </row>
    <row r="604" spans="5:7" ht="12.75">
      <c r="E604" s="3" t="s">
        <v>232</v>
      </c>
      <c r="F604" s="7" t="s">
        <v>315</v>
      </c>
      <c r="G604" s="4">
        <v>84999997</v>
      </c>
    </row>
    <row r="605" spans="5:7" ht="12.75">
      <c r="E605" s="3" t="s">
        <v>244</v>
      </c>
      <c r="F605" s="7" t="s">
        <v>781</v>
      </c>
      <c r="G605" s="4">
        <v>72649485</v>
      </c>
    </row>
    <row r="606" spans="5:7" ht="12.75">
      <c r="E606" s="3" t="s">
        <v>245</v>
      </c>
      <c r="F606" s="7" t="s">
        <v>73</v>
      </c>
      <c r="G606" s="4">
        <v>8628671</v>
      </c>
    </row>
    <row r="607" spans="5:7" ht="12.75">
      <c r="E607" s="3" t="s">
        <v>247</v>
      </c>
      <c r="F607" s="7" t="s">
        <v>76</v>
      </c>
      <c r="G607" s="4">
        <v>153600000</v>
      </c>
    </row>
    <row r="608" spans="5:7" ht="12.75">
      <c r="E608" s="3" t="s">
        <v>248</v>
      </c>
      <c r="F608" s="7" t="s">
        <v>316</v>
      </c>
      <c r="G608" s="4">
        <v>42500000</v>
      </c>
    </row>
    <row r="609" spans="5:7" ht="12.75">
      <c r="E609" s="3" t="s">
        <v>249</v>
      </c>
      <c r="F609" s="7" t="s">
        <v>317</v>
      </c>
      <c r="G609" s="4">
        <v>25500000</v>
      </c>
    </row>
    <row r="610" spans="5:7" ht="12.75">
      <c r="E610" s="3" t="s">
        <v>250</v>
      </c>
      <c r="F610" s="7" t="s">
        <v>318</v>
      </c>
      <c r="G610" s="4">
        <v>151903016</v>
      </c>
    </row>
    <row r="611" spans="5:7" ht="12.75">
      <c r="E611" s="3" t="s">
        <v>251</v>
      </c>
      <c r="F611" s="7" t="s">
        <v>319</v>
      </c>
      <c r="G611" s="4">
        <v>48008004</v>
      </c>
    </row>
    <row r="612" spans="5:7" ht="12.75">
      <c r="E612" s="3" t="s">
        <v>252</v>
      </c>
      <c r="F612" s="7" t="s">
        <v>320</v>
      </c>
      <c r="G612" s="4">
        <v>91046391</v>
      </c>
    </row>
    <row r="613" spans="5:7" ht="12.75">
      <c r="E613" s="3" t="s">
        <v>254</v>
      </c>
      <c r="F613" s="7" t="s">
        <v>72</v>
      </c>
      <c r="G613" s="4">
        <v>70000000</v>
      </c>
    </row>
    <row r="614" spans="5:7" ht="12.75">
      <c r="E614" s="3" t="s">
        <v>255</v>
      </c>
      <c r="F614" s="7" t="s">
        <v>75</v>
      </c>
      <c r="G614" s="4">
        <v>32172163</v>
      </c>
    </row>
    <row r="615" spans="5:7" ht="12.75">
      <c r="E615" s="3" t="s">
        <v>256</v>
      </c>
      <c r="F615" s="7" t="s">
        <v>782</v>
      </c>
      <c r="G615" s="4">
        <v>75084033</v>
      </c>
    </row>
    <row r="616" spans="5:7" ht="12.75">
      <c r="E616" s="3" t="s">
        <v>284</v>
      </c>
      <c r="F616" s="7" t="s">
        <v>68</v>
      </c>
      <c r="G616" s="4">
        <v>82500000</v>
      </c>
    </row>
    <row r="617" spans="5:7" ht="12.75">
      <c r="E617" s="3" t="s">
        <v>286</v>
      </c>
      <c r="F617" s="7" t="s">
        <v>321</v>
      </c>
      <c r="G617" s="4">
        <v>179742571</v>
      </c>
    </row>
    <row r="618" spans="5:7" ht="12.75">
      <c r="E618" s="3" t="s">
        <v>287</v>
      </c>
      <c r="F618" s="7" t="s">
        <v>322</v>
      </c>
      <c r="G618" s="4">
        <v>189147329</v>
      </c>
    </row>
    <row r="619" spans="5:7" ht="12.75">
      <c r="E619" s="3" t="s">
        <v>289</v>
      </c>
      <c r="F619" s="7" t="s">
        <v>323</v>
      </c>
      <c r="G619" s="4">
        <v>142962500</v>
      </c>
    </row>
    <row r="620" spans="5:7" ht="12.75">
      <c r="E620" s="3" t="s">
        <v>291</v>
      </c>
      <c r="F620" s="7" t="s">
        <v>324</v>
      </c>
      <c r="G620" s="4">
        <v>116130000</v>
      </c>
    </row>
    <row r="621" spans="5:7" ht="12.75">
      <c r="E621" s="3" t="s">
        <v>292</v>
      </c>
      <c r="F621" s="7" t="s">
        <v>69</v>
      </c>
      <c r="G621" s="4">
        <v>7505759</v>
      </c>
    </row>
    <row r="622" spans="5:7" ht="12.75">
      <c r="E622" s="3" t="s">
        <v>293</v>
      </c>
      <c r="F622" s="7" t="s">
        <v>325</v>
      </c>
      <c r="G622" s="4">
        <v>187932042</v>
      </c>
    </row>
    <row r="623" spans="5:7" ht="12.75">
      <c r="E623" s="3" t="s">
        <v>294</v>
      </c>
      <c r="F623" s="7" t="s">
        <v>326</v>
      </c>
      <c r="G623" s="4">
        <v>26830845</v>
      </c>
    </row>
    <row r="624" spans="5:7" ht="12.75">
      <c r="E624" s="3" t="s">
        <v>295</v>
      </c>
      <c r="F624" s="7" t="s">
        <v>70</v>
      </c>
      <c r="G624" s="4">
        <v>50000000</v>
      </c>
    </row>
    <row r="625" spans="5:7" ht="12.75">
      <c r="E625" s="3" t="s">
        <v>296</v>
      </c>
      <c r="F625" s="7" t="s">
        <v>71</v>
      </c>
      <c r="G625" s="4">
        <v>35000000</v>
      </c>
    </row>
    <row r="626" spans="5:7" ht="12.75">
      <c r="E626" s="3" t="s">
        <v>297</v>
      </c>
      <c r="F626" s="7" t="s">
        <v>517</v>
      </c>
      <c r="G626" s="4">
        <v>149100000</v>
      </c>
    </row>
    <row r="627" spans="5:7" ht="12.75">
      <c r="E627" s="46" t="s">
        <v>421</v>
      </c>
      <c r="F627" s="46"/>
      <c r="G627" s="10">
        <f>SUM(G600:G626)</f>
        <v>2331585801</v>
      </c>
    </row>
    <row r="628" spans="5:6" ht="12.75">
      <c r="E628" s="5" t="s">
        <v>203</v>
      </c>
      <c r="F628" s="6" t="s">
        <v>308</v>
      </c>
    </row>
    <row r="629" spans="5:7" ht="12.75">
      <c r="E629" s="3" t="s">
        <v>200</v>
      </c>
      <c r="F629" s="7" t="s">
        <v>309</v>
      </c>
      <c r="G629" s="4">
        <v>95800000</v>
      </c>
    </row>
    <row r="630" spans="5:7" ht="12.75">
      <c r="E630" s="3" t="s">
        <v>201</v>
      </c>
      <c r="F630" s="7" t="s">
        <v>310</v>
      </c>
      <c r="G630" s="4">
        <v>25500000</v>
      </c>
    </row>
    <row r="631" spans="5:7" ht="12.75">
      <c r="E631" s="46" t="s">
        <v>422</v>
      </c>
      <c r="F631" s="46"/>
      <c r="G631" s="10">
        <f>SUM(G629:G630)</f>
        <v>121300000</v>
      </c>
    </row>
    <row r="632" spans="5:6" ht="26.25" customHeight="1">
      <c r="E632" s="5" t="s">
        <v>257</v>
      </c>
      <c r="F632" s="6" t="s">
        <v>106</v>
      </c>
    </row>
    <row r="633" spans="5:7" ht="14.25" customHeight="1">
      <c r="E633" s="3" t="s">
        <v>200</v>
      </c>
      <c r="F633" s="7" t="s">
        <v>107</v>
      </c>
      <c r="G633" s="4">
        <v>520176911</v>
      </c>
    </row>
    <row r="634" spans="5:7" ht="25.5">
      <c r="E634" s="3" t="s">
        <v>201</v>
      </c>
      <c r="F634" s="7" t="s">
        <v>77</v>
      </c>
      <c r="G634" s="4">
        <v>33150000</v>
      </c>
    </row>
    <row r="635" spans="5:7" ht="13.5" thickBot="1">
      <c r="E635" s="46" t="s">
        <v>424</v>
      </c>
      <c r="F635" s="46"/>
      <c r="G635" s="10">
        <f>SUM(G633:G634)</f>
        <v>553326911</v>
      </c>
    </row>
    <row r="636" spans="5:7" ht="13.5" thickBot="1">
      <c r="E636" s="49" t="s">
        <v>121</v>
      </c>
      <c r="F636" s="49"/>
      <c r="G636" s="8">
        <f>+G487</f>
        <v>5268774264</v>
      </c>
    </row>
    <row r="637" ht="8.25" customHeight="1"/>
    <row r="638" spans="1:7" ht="12.75">
      <c r="A638" s="27">
        <v>20</v>
      </c>
      <c r="E638" s="41" t="s">
        <v>658</v>
      </c>
      <c r="F638" s="41"/>
      <c r="G638" s="26"/>
    </row>
    <row r="639" spans="3:7" ht="12.75">
      <c r="C639" s="27">
        <v>410</v>
      </c>
      <c r="E639" s="45" t="s">
        <v>637</v>
      </c>
      <c r="F639" s="45"/>
      <c r="G639" s="26"/>
    </row>
    <row r="640" spans="4:7" ht="25.5" customHeight="1">
      <c r="D640" s="29" t="s">
        <v>207</v>
      </c>
      <c r="E640" s="47" t="s">
        <v>413</v>
      </c>
      <c r="F640" s="47"/>
      <c r="G640" s="26">
        <f>SUM(G641:G643)/2</f>
        <v>34000000</v>
      </c>
    </row>
    <row r="641" spans="5:6" ht="12.75">
      <c r="E641" s="5" t="s">
        <v>199</v>
      </c>
      <c r="F641" s="6" t="s">
        <v>186</v>
      </c>
    </row>
    <row r="642" spans="5:7" ht="12.75">
      <c r="E642" s="3" t="s">
        <v>200</v>
      </c>
      <c r="F642" s="7" t="s">
        <v>187</v>
      </c>
      <c r="G642" s="4">
        <v>34000000</v>
      </c>
    </row>
    <row r="643" spans="5:7" ht="13.5" thickBot="1">
      <c r="E643" s="46" t="s">
        <v>420</v>
      </c>
      <c r="F643" s="46"/>
      <c r="G643" s="11">
        <f>SUM(G642:G642)</f>
        <v>34000000</v>
      </c>
    </row>
    <row r="644" spans="5:7" ht="13.5" thickBot="1">
      <c r="E644" s="49" t="s">
        <v>121</v>
      </c>
      <c r="F644" s="49"/>
      <c r="G644" s="8">
        <f>+G640</f>
        <v>34000000</v>
      </c>
    </row>
    <row r="645" spans="5:7" ht="8.25" customHeight="1">
      <c r="E645" s="12"/>
      <c r="F645" s="12"/>
      <c r="G645" s="13"/>
    </row>
    <row r="646" spans="1:7" ht="12.75">
      <c r="A646" s="27">
        <v>21</v>
      </c>
      <c r="E646" s="41" t="s">
        <v>117</v>
      </c>
      <c r="F646" s="41"/>
      <c r="G646" s="26"/>
    </row>
    <row r="647" spans="3:7" ht="12.75">
      <c r="C647" s="27">
        <v>410</v>
      </c>
      <c r="E647" s="45" t="s">
        <v>637</v>
      </c>
      <c r="F647" s="45"/>
      <c r="G647" s="26"/>
    </row>
    <row r="648" spans="4:7" ht="12.75">
      <c r="D648" s="29" t="s">
        <v>198</v>
      </c>
      <c r="E648" s="47" t="s">
        <v>412</v>
      </c>
      <c r="F648" s="47"/>
      <c r="G648" s="4">
        <f>SUM(G649:G654)/2</f>
        <v>348431162</v>
      </c>
    </row>
    <row r="649" spans="5:6" ht="12.75">
      <c r="E649" s="5" t="s">
        <v>199</v>
      </c>
      <c r="F649" s="6" t="s">
        <v>78</v>
      </c>
    </row>
    <row r="650" spans="5:7" ht="12.75">
      <c r="E650" s="3" t="s">
        <v>200</v>
      </c>
      <c r="F650" s="7" t="s">
        <v>79</v>
      </c>
      <c r="G650" s="4">
        <v>24879708</v>
      </c>
    </row>
    <row r="651" spans="5:7" ht="12.75">
      <c r="E651" s="46" t="s">
        <v>420</v>
      </c>
      <c r="F651" s="46"/>
      <c r="G651" s="10">
        <f>SUM(G650:G650)</f>
        <v>24879708</v>
      </c>
    </row>
    <row r="652" spans="5:6" ht="12.75">
      <c r="E652" s="5" t="s">
        <v>202</v>
      </c>
      <c r="F652" s="6" t="s">
        <v>108</v>
      </c>
    </row>
    <row r="653" spans="5:7" ht="12.75">
      <c r="E653" s="3" t="s">
        <v>200</v>
      </c>
      <c r="F653" s="7" t="s">
        <v>109</v>
      </c>
      <c r="G653" s="4">
        <v>323551454</v>
      </c>
    </row>
    <row r="654" spans="5:7" ht="12.75">
      <c r="E654" s="46" t="s">
        <v>421</v>
      </c>
      <c r="F654" s="46"/>
      <c r="G654" s="10">
        <f>SUM(G653:G653)</f>
        <v>323551454</v>
      </c>
    </row>
    <row r="655" spans="4:7" ht="27" customHeight="1">
      <c r="D655" s="29" t="s">
        <v>207</v>
      </c>
      <c r="E655" s="48" t="s">
        <v>413</v>
      </c>
      <c r="F655" s="48"/>
      <c r="G655" s="4">
        <f>SUM(G656:G667)/2</f>
        <v>1129833478</v>
      </c>
    </row>
    <row r="656" spans="5:6" ht="12.75">
      <c r="E656" s="5" t="s">
        <v>199</v>
      </c>
      <c r="F656" s="6" t="s">
        <v>714</v>
      </c>
    </row>
    <row r="657" spans="5:7" ht="25.5">
      <c r="E657" s="3" t="s">
        <v>200</v>
      </c>
      <c r="F657" s="7" t="s">
        <v>110</v>
      </c>
      <c r="G657" s="4">
        <v>61975000</v>
      </c>
    </row>
    <row r="658" spans="5:7" ht="12.75">
      <c r="E658" s="46" t="s">
        <v>420</v>
      </c>
      <c r="F658" s="46"/>
      <c r="G658" s="10">
        <f>SUM(G657:G657)</f>
        <v>61975000</v>
      </c>
    </row>
    <row r="659" spans="5:6" ht="25.5">
      <c r="E659" s="5" t="s">
        <v>202</v>
      </c>
      <c r="F659" s="6" t="s">
        <v>111</v>
      </c>
    </row>
    <row r="660" spans="5:7" ht="38.25">
      <c r="E660" s="3" t="s">
        <v>200</v>
      </c>
      <c r="F660" s="7" t="s">
        <v>171</v>
      </c>
      <c r="G660" s="4">
        <v>202684480</v>
      </c>
    </row>
    <row r="661" spans="5:7" ht="25.5">
      <c r="E661" s="3" t="s">
        <v>201</v>
      </c>
      <c r="F661" s="7" t="s">
        <v>167</v>
      </c>
      <c r="G661" s="4">
        <v>61069000</v>
      </c>
    </row>
    <row r="662" spans="5:7" ht="38.25">
      <c r="E662" s="3" t="s">
        <v>226</v>
      </c>
      <c r="F662" s="7" t="s">
        <v>166</v>
      </c>
      <c r="G662" s="4">
        <v>658642104</v>
      </c>
    </row>
    <row r="663" spans="5:7" ht="12.75">
      <c r="E663" s="3" t="s">
        <v>228</v>
      </c>
      <c r="F663" s="7" t="s">
        <v>165</v>
      </c>
      <c r="G663" s="4">
        <v>125213766</v>
      </c>
    </row>
    <row r="664" spans="5:7" ht="27.75" customHeight="1">
      <c r="E664" s="3" t="s">
        <v>232</v>
      </c>
      <c r="F664" s="7" t="s">
        <v>143</v>
      </c>
      <c r="G664" s="4">
        <v>701250</v>
      </c>
    </row>
    <row r="665" spans="5:7" ht="39" customHeight="1">
      <c r="E665" s="3" t="s">
        <v>244</v>
      </c>
      <c r="F665" s="7" t="s">
        <v>144</v>
      </c>
      <c r="G665" s="4">
        <v>18986878</v>
      </c>
    </row>
    <row r="666" spans="5:7" ht="39.75" customHeight="1">
      <c r="E666" s="3" t="s">
        <v>245</v>
      </c>
      <c r="F666" s="7" t="s">
        <v>145</v>
      </c>
      <c r="G666" s="4">
        <v>561000</v>
      </c>
    </row>
    <row r="667" spans="5:7" ht="13.5" thickBot="1">
      <c r="E667" s="46" t="s">
        <v>421</v>
      </c>
      <c r="F667" s="46"/>
      <c r="G667" s="10">
        <f>SUM(G660:G666)</f>
        <v>1067858478</v>
      </c>
    </row>
    <row r="668" spans="5:7" ht="13.5" thickBot="1">
      <c r="E668" s="49" t="s">
        <v>121</v>
      </c>
      <c r="F668" s="49"/>
      <c r="G668" s="8">
        <f>+G655+G648</f>
        <v>1478264640</v>
      </c>
    </row>
    <row r="669" ht="8.25" customHeight="1"/>
    <row r="670" spans="1:7" ht="12.75">
      <c r="A670" s="27">
        <v>22</v>
      </c>
      <c r="E670" s="41" t="s">
        <v>122</v>
      </c>
      <c r="F670" s="41"/>
      <c r="G670" s="26"/>
    </row>
    <row r="671" spans="3:7" ht="12.75">
      <c r="C671" s="27">
        <v>140</v>
      </c>
      <c r="E671" s="45" t="s">
        <v>661</v>
      </c>
      <c r="F671" s="45"/>
      <c r="G671" s="26"/>
    </row>
    <row r="672" spans="4:7" ht="13.5" customHeight="1">
      <c r="D672" s="29" t="s">
        <v>198</v>
      </c>
      <c r="E672" s="47" t="s">
        <v>412</v>
      </c>
      <c r="F672" s="47"/>
      <c r="G672" s="4">
        <f>SUM(G673:G682)/2</f>
        <v>1183370541</v>
      </c>
    </row>
    <row r="673" spans="5:6" ht="12.75">
      <c r="E673" s="5" t="s">
        <v>199</v>
      </c>
      <c r="F673" s="6" t="s">
        <v>434</v>
      </c>
    </row>
    <row r="674" spans="5:7" ht="12.75">
      <c r="E674" s="3" t="s">
        <v>200</v>
      </c>
      <c r="F674" s="7" t="s">
        <v>435</v>
      </c>
      <c r="G674" s="4">
        <v>333243360</v>
      </c>
    </row>
    <row r="675" spans="5:7" ht="25.5">
      <c r="E675" s="3" t="s">
        <v>201</v>
      </c>
      <c r="F675" s="7" t="s">
        <v>436</v>
      </c>
      <c r="G675" s="4">
        <v>217829509</v>
      </c>
    </row>
    <row r="676" spans="5:7" ht="12.75">
      <c r="E676" s="3" t="s">
        <v>226</v>
      </c>
      <c r="F676" s="7" t="s">
        <v>437</v>
      </c>
      <c r="G676" s="4">
        <v>169145123</v>
      </c>
    </row>
    <row r="677" spans="5:7" ht="25.5">
      <c r="E677" s="3" t="s">
        <v>228</v>
      </c>
      <c r="F677" s="7" t="s">
        <v>438</v>
      </c>
      <c r="G677" s="4">
        <v>165241506</v>
      </c>
    </row>
    <row r="678" spans="5:7" ht="12.75">
      <c r="E678" s="3" t="s">
        <v>232</v>
      </c>
      <c r="F678" s="7" t="s">
        <v>439</v>
      </c>
      <c r="G678" s="4">
        <v>53333823</v>
      </c>
    </row>
    <row r="679" spans="5:7" ht="12.75">
      <c r="E679" s="46" t="s">
        <v>420</v>
      </c>
      <c r="F679" s="46"/>
      <c r="G679" s="10">
        <f>SUM(G674:G678)</f>
        <v>938793321</v>
      </c>
    </row>
    <row r="680" spans="5:6" ht="38.25">
      <c r="E680" s="5" t="s">
        <v>202</v>
      </c>
      <c r="F680" s="6" t="s">
        <v>440</v>
      </c>
    </row>
    <row r="681" spans="5:7" ht="25.5">
      <c r="E681" s="3" t="s">
        <v>200</v>
      </c>
      <c r="F681" s="7" t="s">
        <v>441</v>
      </c>
      <c r="G681" s="4">
        <v>244577220</v>
      </c>
    </row>
    <row r="682" spans="5:7" ht="12.75">
      <c r="E682" s="46" t="s">
        <v>421</v>
      </c>
      <c r="F682" s="46"/>
      <c r="G682" s="10">
        <f>SUM(G681:G681)</f>
        <v>244577220</v>
      </c>
    </row>
    <row r="683" spans="4:7" ht="26.25" customHeight="1">
      <c r="D683" s="29" t="s">
        <v>207</v>
      </c>
      <c r="E683" s="48" t="s">
        <v>413</v>
      </c>
      <c r="F683" s="48"/>
      <c r="G683" s="4">
        <f>SUM(G684:G686)/2</f>
        <v>401200</v>
      </c>
    </row>
    <row r="684" spans="5:6" ht="25.5">
      <c r="E684" s="5" t="s">
        <v>199</v>
      </c>
      <c r="F684" s="6" t="s">
        <v>146</v>
      </c>
    </row>
    <row r="685" spans="5:7" ht="12.75">
      <c r="E685" s="3" t="s">
        <v>200</v>
      </c>
      <c r="F685" s="7" t="s">
        <v>147</v>
      </c>
      <c r="G685" s="4">
        <v>401200</v>
      </c>
    </row>
    <row r="686" spans="5:7" ht="13.5" thickBot="1">
      <c r="E686" s="46" t="s">
        <v>420</v>
      </c>
      <c r="F686" s="46"/>
      <c r="G686" s="10">
        <f>SUM(G685:G685)</f>
        <v>401200</v>
      </c>
    </row>
    <row r="687" spans="5:7" ht="13.5" thickBot="1">
      <c r="E687" s="49" t="s">
        <v>121</v>
      </c>
      <c r="F687" s="49"/>
      <c r="G687" s="8">
        <f>+G683+G672</f>
        <v>1183771741</v>
      </c>
    </row>
    <row r="688" ht="7.5" customHeight="1"/>
    <row r="689" spans="1:7" ht="12.75">
      <c r="A689" s="27">
        <v>23</v>
      </c>
      <c r="E689" s="41" t="s">
        <v>116</v>
      </c>
      <c r="F689" s="41"/>
      <c r="G689" s="26"/>
    </row>
    <row r="690" spans="3:7" ht="12.75">
      <c r="C690" s="27">
        <v>560</v>
      </c>
      <c r="E690" s="45" t="s">
        <v>662</v>
      </c>
      <c r="F690" s="45"/>
      <c r="G690" s="26"/>
    </row>
    <row r="691" spans="4:7" ht="12.75">
      <c r="D691" s="29" t="s">
        <v>198</v>
      </c>
      <c r="E691" s="47" t="s">
        <v>412</v>
      </c>
      <c r="F691" s="47"/>
      <c r="G691" s="4">
        <f>SUM(G692:G700)/2</f>
        <v>55284286</v>
      </c>
    </row>
    <row r="692" spans="5:6" ht="12.75">
      <c r="E692" s="5" t="s">
        <v>199</v>
      </c>
      <c r="F692" s="6" t="s">
        <v>444</v>
      </c>
    </row>
    <row r="693" spans="5:7" ht="12.75">
      <c r="E693" s="3" t="s">
        <v>200</v>
      </c>
      <c r="F693" s="7" t="s">
        <v>445</v>
      </c>
      <c r="G693" s="4">
        <v>400000</v>
      </c>
    </row>
    <row r="694" spans="5:7" ht="12.75">
      <c r="E694" s="46" t="s">
        <v>420</v>
      </c>
      <c r="F694" s="46"/>
      <c r="G694" s="10">
        <f>SUM(G693:G693)</f>
        <v>400000</v>
      </c>
    </row>
    <row r="695" spans="5:6" ht="12.75">
      <c r="E695" s="5" t="s">
        <v>202</v>
      </c>
      <c r="F695" s="6" t="s">
        <v>442</v>
      </c>
    </row>
    <row r="696" spans="5:7" ht="25.5">
      <c r="E696" s="3" t="s">
        <v>200</v>
      </c>
      <c r="F696" s="7" t="s">
        <v>443</v>
      </c>
      <c r="G696" s="4">
        <v>4937120</v>
      </c>
    </row>
    <row r="697" spans="5:7" ht="12.75">
      <c r="E697" s="46" t="s">
        <v>421</v>
      </c>
      <c r="F697" s="46"/>
      <c r="G697" s="10">
        <f>SUM(G696:G696)</f>
        <v>4937120</v>
      </c>
    </row>
    <row r="698" spans="5:6" ht="12.75">
      <c r="E698" s="5" t="s">
        <v>203</v>
      </c>
      <c r="F698" s="6" t="s">
        <v>197</v>
      </c>
    </row>
    <row r="699" spans="5:7" ht="12.75">
      <c r="E699" s="3" t="s">
        <v>200</v>
      </c>
      <c r="F699" s="7" t="s">
        <v>157</v>
      </c>
      <c r="G699" s="4">
        <v>49947166</v>
      </c>
    </row>
    <row r="700" spans="5:7" ht="13.5" thickBot="1">
      <c r="E700" s="46" t="s">
        <v>422</v>
      </c>
      <c r="F700" s="46"/>
      <c r="G700" s="10">
        <f>SUM(G699:G699)</f>
        <v>49947166</v>
      </c>
    </row>
    <row r="701" spans="5:7" ht="13.5" thickBot="1">
      <c r="E701" s="49" t="s">
        <v>121</v>
      </c>
      <c r="F701" s="49"/>
      <c r="G701" s="8">
        <f>+G691</f>
        <v>55284286</v>
      </c>
    </row>
    <row r="702" ht="9.75" customHeight="1"/>
    <row r="703" spans="1:7" ht="12.75">
      <c r="A703" s="27">
        <v>24</v>
      </c>
      <c r="E703" s="41" t="s">
        <v>118</v>
      </c>
      <c r="F703" s="41"/>
      <c r="G703" s="26"/>
    </row>
    <row r="704" spans="1:7" ht="12.75">
      <c r="A704" s="27"/>
      <c r="C704" s="27">
        <v>980</v>
      </c>
      <c r="E704" s="45" t="s">
        <v>663</v>
      </c>
      <c r="F704" s="45"/>
      <c r="G704" s="26"/>
    </row>
    <row r="705" spans="4:7" ht="12.75">
      <c r="D705" s="29" t="s">
        <v>198</v>
      </c>
      <c r="E705" s="47" t="s">
        <v>412</v>
      </c>
      <c r="F705" s="47"/>
      <c r="G705" s="4">
        <f>SUM(G706:G708)/2</f>
        <v>38000000</v>
      </c>
    </row>
    <row r="706" spans="5:6" ht="12.75">
      <c r="E706" s="5" t="s">
        <v>199</v>
      </c>
      <c r="F706" s="6" t="s">
        <v>80</v>
      </c>
    </row>
    <row r="707" spans="5:7" ht="12.75">
      <c r="E707" s="3" t="s">
        <v>200</v>
      </c>
      <c r="F707" s="7" t="s">
        <v>80</v>
      </c>
      <c r="G707" s="4">
        <v>38000000</v>
      </c>
    </row>
    <row r="708" spans="5:7" ht="12.75">
      <c r="E708" s="46" t="s">
        <v>420</v>
      </c>
      <c r="F708" s="46"/>
      <c r="G708" s="10">
        <f>SUM(G707:G707)</f>
        <v>38000000</v>
      </c>
    </row>
    <row r="709" spans="4:7" ht="25.5" customHeight="1">
      <c r="D709" s="29" t="s">
        <v>207</v>
      </c>
      <c r="E709" s="48" t="s">
        <v>413</v>
      </c>
      <c r="F709" s="48"/>
      <c r="G709" s="4">
        <f>SUM(G710:G712)/2</f>
        <v>558463000</v>
      </c>
    </row>
    <row r="710" spans="5:6" ht="25.5">
      <c r="E710" s="5" t="s">
        <v>199</v>
      </c>
      <c r="F710" s="6" t="s">
        <v>426</v>
      </c>
    </row>
    <row r="711" spans="5:7" ht="25.5">
      <c r="E711" s="3" t="s">
        <v>200</v>
      </c>
      <c r="F711" s="7" t="s">
        <v>172</v>
      </c>
      <c r="G711" s="4">
        <v>558463000</v>
      </c>
    </row>
    <row r="712" spans="5:7" ht="13.5" thickBot="1">
      <c r="E712" s="46" t="s">
        <v>420</v>
      </c>
      <c r="F712" s="46"/>
      <c r="G712" s="10">
        <f>SUM(G711:G711)</f>
        <v>558463000</v>
      </c>
    </row>
    <row r="713" spans="5:7" ht="13.5" thickBot="1">
      <c r="E713" s="49" t="s">
        <v>121</v>
      </c>
      <c r="F713" s="49"/>
      <c r="G713" s="8">
        <f>+G709+G705</f>
        <v>596463000</v>
      </c>
    </row>
    <row r="715" spans="1:7" ht="12.75">
      <c r="A715" s="27">
        <v>25</v>
      </c>
      <c r="E715" s="41" t="s">
        <v>119</v>
      </c>
      <c r="F715" s="41"/>
      <c r="G715" s="26"/>
    </row>
    <row r="716" spans="3:7" ht="12.75">
      <c r="C716" s="27">
        <v>810</v>
      </c>
      <c r="E716" s="45" t="s">
        <v>664</v>
      </c>
      <c r="F716" s="45"/>
      <c r="G716" s="26"/>
    </row>
    <row r="717" spans="4:7" ht="12.75">
      <c r="D717" s="29" t="s">
        <v>198</v>
      </c>
      <c r="E717" s="47" t="s">
        <v>412</v>
      </c>
      <c r="F717" s="47"/>
      <c r="G717" s="4">
        <f>SUM(G718:G778)/2</f>
        <v>400498390</v>
      </c>
    </row>
    <row r="718" spans="5:6" ht="12.75">
      <c r="E718" s="5" t="s">
        <v>199</v>
      </c>
      <c r="F718" s="6" t="s">
        <v>428</v>
      </c>
    </row>
    <row r="719" spans="5:7" ht="12.75">
      <c r="E719" s="3" t="s">
        <v>200</v>
      </c>
      <c r="F719" s="7" t="s">
        <v>81</v>
      </c>
      <c r="G719" s="4">
        <v>64800000</v>
      </c>
    </row>
    <row r="720" spans="5:7" ht="25.5">
      <c r="E720" s="3" t="s">
        <v>201</v>
      </c>
      <c r="F720" s="7" t="s">
        <v>82</v>
      </c>
      <c r="G720" s="4">
        <v>2000000</v>
      </c>
    </row>
    <row r="721" spans="5:7" ht="27" customHeight="1">
      <c r="E721" s="3" t="s">
        <v>226</v>
      </c>
      <c r="F721" s="7" t="s">
        <v>518</v>
      </c>
      <c r="G721" s="4">
        <v>8500000</v>
      </c>
    </row>
    <row r="722" spans="5:7" ht="12.75">
      <c r="E722" s="46" t="s">
        <v>420</v>
      </c>
      <c r="F722" s="46"/>
      <c r="G722" s="10">
        <f>SUM(G719:G721)</f>
        <v>75300000</v>
      </c>
    </row>
    <row r="723" spans="5:6" ht="12.75">
      <c r="E723" s="5" t="s">
        <v>203</v>
      </c>
      <c r="F723" s="6" t="s">
        <v>83</v>
      </c>
    </row>
    <row r="724" spans="5:7" ht="12.75">
      <c r="E724" s="3" t="s">
        <v>200</v>
      </c>
      <c r="F724" s="7" t="s">
        <v>84</v>
      </c>
      <c r="G724" s="4">
        <v>11777000</v>
      </c>
    </row>
    <row r="725" spans="5:7" ht="12.75">
      <c r="E725" s="3" t="s">
        <v>201</v>
      </c>
      <c r="F725" s="7" t="s">
        <v>85</v>
      </c>
      <c r="G725" s="4">
        <v>8268000</v>
      </c>
    </row>
    <row r="726" spans="5:7" ht="12.75" customHeight="1">
      <c r="E726" s="46" t="s">
        <v>421</v>
      </c>
      <c r="F726" s="46"/>
      <c r="G726" s="10">
        <f>SUM(G724:G725)</f>
        <v>20045000</v>
      </c>
    </row>
    <row r="727" spans="5:6" ht="25.5">
      <c r="E727" s="5" t="s">
        <v>203</v>
      </c>
      <c r="F727" s="6" t="s">
        <v>430</v>
      </c>
    </row>
    <row r="728" spans="5:7" ht="12.75">
      <c r="E728" s="3" t="s">
        <v>200</v>
      </c>
      <c r="F728" s="7" t="s">
        <v>17</v>
      </c>
      <c r="G728" s="4">
        <v>3255000</v>
      </c>
    </row>
    <row r="729" spans="5:7" ht="12.75">
      <c r="E729" s="3" t="s">
        <v>201</v>
      </c>
      <c r="F729" s="7" t="s">
        <v>277</v>
      </c>
      <c r="G729" s="4">
        <v>5443098</v>
      </c>
    </row>
    <row r="730" spans="5:7" ht="12.75">
      <c r="E730" s="3" t="s">
        <v>226</v>
      </c>
      <c r="F730" s="7" t="s">
        <v>278</v>
      </c>
      <c r="G730" s="4">
        <v>5475500</v>
      </c>
    </row>
    <row r="731" spans="5:7" ht="12.75">
      <c r="E731" s="3" t="s">
        <v>228</v>
      </c>
      <c r="F731" s="7" t="s">
        <v>9</v>
      </c>
      <c r="G731" s="4">
        <v>5748230</v>
      </c>
    </row>
    <row r="732" spans="5:7" ht="12.75">
      <c r="E732" s="3" t="s">
        <v>232</v>
      </c>
      <c r="F732" s="7" t="s">
        <v>3</v>
      </c>
      <c r="G732" s="4">
        <v>2731000</v>
      </c>
    </row>
    <row r="733" spans="5:7" ht="12.75">
      <c r="E733" s="3" t="s">
        <v>244</v>
      </c>
      <c r="F733" s="7" t="s">
        <v>279</v>
      </c>
      <c r="G733" s="4">
        <v>2233950</v>
      </c>
    </row>
    <row r="734" spans="5:7" ht="12.75">
      <c r="E734" s="3" t="s">
        <v>245</v>
      </c>
      <c r="F734" s="7" t="s">
        <v>328</v>
      </c>
      <c r="G734" s="4">
        <v>4237190</v>
      </c>
    </row>
    <row r="735" spans="5:7" ht="12.75">
      <c r="E735" s="3" t="s">
        <v>247</v>
      </c>
      <c r="F735" s="7" t="s">
        <v>329</v>
      </c>
      <c r="G735" s="4">
        <v>7151379</v>
      </c>
    </row>
    <row r="736" spans="5:7" ht="12.75">
      <c r="E736" s="3" t="s">
        <v>248</v>
      </c>
      <c r="F736" s="7" t="s">
        <v>612</v>
      </c>
      <c r="G736" s="4">
        <v>4918000</v>
      </c>
    </row>
    <row r="737" spans="5:7" ht="12.75">
      <c r="E737" s="3" t="s">
        <v>249</v>
      </c>
      <c r="F737" s="7" t="s">
        <v>332</v>
      </c>
      <c r="G737" s="4">
        <v>6921000</v>
      </c>
    </row>
    <row r="738" spans="5:7" ht="12.75">
      <c r="E738" s="3" t="s">
        <v>250</v>
      </c>
      <c r="F738" s="7" t="s">
        <v>333</v>
      </c>
      <c r="G738" s="4">
        <v>4583000</v>
      </c>
    </row>
    <row r="739" spans="5:7" ht="12.75">
      <c r="E739" s="3" t="s">
        <v>251</v>
      </c>
      <c r="F739" s="7" t="s">
        <v>335</v>
      </c>
      <c r="G739" s="4">
        <v>6000000</v>
      </c>
    </row>
    <row r="740" spans="5:7" ht="12.75">
      <c r="E740" s="3" t="s">
        <v>252</v>
      </c>
      <c r="F740" s="7" t="s">
        <v>86</v>
      </c>
      <c r="G740" s="4">
        <v>6000000</v>
      </c>
    </row>
    <row r="741" spans="5:7" ht="12.75">
      <c r="E741" s="3" t="s">
        <v>254</v>
      </c>
      <c r="F741" s="7" t="s">
        <v>337</v>
      </c>
      <c r="G741" s="4">
        <v>4526000</v>
      </c>
    </row>
    <row r="742" spans="5:7" ht="12.75">
      <c r="E742" s="3" t="s">
        <v>255</v>
      </c>
      <c r="F742" s="7" t="s">
        <v>282</v>
      </c>
      <c r="G742" s="4">
        <v>4391080</v>
      </c>
    </row>
    <row r="743" spans="5:7" ht="12.75">
      <c r="E743" s="3" t="s">
        <v>256</v>
      </c>
      <c r="F743" s="7" t="s">
        <v>285</v>
      </c>
      <c r="G743" s="4">
        <v>3466722</v>
      </c>
    </row>
    <row r="744" spans="5:7" ht="12.75">
      <c r="E744" s="3" t="s">
        <v>284</v>
      </c>
      <c r="F744" s="7" t="s">
        <v>283</v>
      </c>
      <c r="G744" s="4">
        <v>1439800</v>
      </c>
    </row>
    <row r="745" spans="5:7" ht="12.75">
      <c r="E745" s="3" t="s">
        <v>286</v>
      </c>
      <c r="F745" s="7" t="s">
        <v>338</v>
      </c>
      <c r="G745" s="4">
        <v>4094458</v>
      </c>
    </row>
    <row r="746" spans="5:7" ht="12.75">
      <c r="E746" s="3" t="s">
        <v>287</v>
      </c>
      <c r="F746" s="7" t="s">
        <v>31</v>
      </c>
      <c r="G746" s="4">
        <v>4076200</v>
      </c>
    </row>
    <row r="747" spans="5:7" ht="12.75">
      <c r="E747" s="3" t="s">
        <v>289</v>
      </c>
      <c r="F747" s="7" t="s">
        <v>27</v>
      </c>
      <c r="G747" s="4">
        <v>2000000</v>
      </c>
    </row>
    <row r="748" spans="5:7" ht="12.75">
      <c r="E748" s="3" t="s">
        <v>291</v>
      </c>
      <c r="F748" s="7" t="s">
        <v>433</v>
      </c>
      <c r="G748" s="4">
        <v>9078000</v>
      </c>
    </row>
    <row r="749" spans="5:7" ht="12.75">
      <c r="E749" s="3" t="s">
        <v>292</v>
      </c>
      <c r="F749" s="7" t="s">
        <v>216</v>
      </c>
      <c r="G749" s="4">
        <v>3311230</v>
      </c>
    </row>
    <row r="750" spans="5:7" ht="12.75">
      <c r="E750" s="3" t="s">
        <v>293</v>
      </c>
      <c r="F750" s="7" t="s">
        <v>344</v>
      </c>
      <c r="G750" s="4">
        <v>5190704</v>
      </c>
    </row>
    <row r="751" spans="5:7" ht="12.75">
      <c r="E751" s="3" t="s">
        <v>294</v>
      </c>
      <c r="F751" s="7" t="s">
        <v>345</v>
      </c>
      <c r="G751" s="4">
        <v>5784461</v>
      </c>
    </row>
    <row r="752" spans="5:7" ht="12.75">
      <c r="E752" s="3" t="s">
        <v>295</v>
      </c>
      <c r="F752" s="7" t="s">
        <v>66</v>
      </c>
      <c r="G752" s="4">
        <v>3500000</v>
      </c>
    </row>
    <row r="753" spans="5:7" ht="12.75">
      <c r="E753" s="3" t="s">
        <v>296</v>
      </c>
      <c r="F753" s="7" t="s">
        <v>59</v>
      </c>
      <c r="G753" s="4">
        <v>2264000</v>
      </c>
    </row>
    <row r="754" spans="5:7" ht="12.75">
      <c r="E754" s="3" t="s">
        <v>297</v>
      </c>
      <c r="F754" s="7" t="s">
        <v>347</v>
      </c>
      <c r="G754" s="4">
        <v>4320000</v>
      </c>
    </row>
    <row r="755" spans="5:7" ht="12.75">
      <c r="E755" s="3" t="s">
        <v>298</v>
      </c>
      <c r="F755" s="7" t="s">
        <v>431</v>
      </c>
      <c r="G755" s="4">
        <v>8314000</v>
      </c>
    </row>
    <row r="756" spans="5:7" ht="12.75">
      <c r="E756" s="3" t="s">
        <v>299</v>
      </c>
      <c r="F756" s="7" t="s">
        <v>306</v>
      </c>
      <c r="G756" s="4">
        <v>3431000</v>
      </c>
    </row>
    <row r="757" spans="5:7" ht="12.75">
      <c r="E757" s="3" t="s">
        <v>301</v>
      </c>
      <c r="F757" s="7" t="s">
        <v>349</v>
      </c>
      <c r="G757" s="4">
        <v>2534732</v>
      </c>
    </row>
    <row r="758" spans="5:7" ht="12.75">
      <c r="E758" s="3" t="s">
        <v>302</v>
      </c>
      <c r="F758" s="7" t="s">
        <v>581</v>
      </c>
      <c r="G758" s="4">
        <v>2000000</v>
      </c>
    </row>
    <row r="759" spans="5:7" ht="12.75">
      <c r="E759" s="35" t="s">
        <v>303</v>
      </c>
      <c r="F759" s="7" t="s">
        <v>307</v>
      </c>
      <c r="G759" s="4">
        <v>7202000</v>
      </c>
    </row>
    <row r="760" spans="5:7" ht="12.75">
      <c r="E760" s="29" t="s">
        <v>305</v>
      </c>
      <c r="F760" s="7" t="s">
        <v>579</v>
      </c>
      <c r="G760" s="4">
        <v>1964936</v>
      </c>
    </row>
    <row r="761" spans="5:7" ht="12.75">
      <c r="E761" s="29" t="s">
        <v>578</v>
      </c>
      <c r="F761" s="7" t="s">
        <v>350</v>
      </c>
      <c r="G761" s="4">
        <v>5140970</v>
      </c>
    </row>
    <row r="762" spans="5:7" ht="12.75">
      <c r="E762" s="29" t="s">
        <v>580</v>
      </c>
      <c r="F762" s="7" t="s">
        <v>765</v>
      </c>
      <c r="G762" s="4">
        <v>2054879</v>
      </c>
    </row>
    <row r="763" spans="5:7" ht="12.75">
      <c r="E763" s="46" t="s">
        <v>422</v>
      </c>
      <c r="F763" s="46"/>
      <c r="G763" s="10">
        <f>SUM(G728:G762)</f>
        <v>154782519</v>
      </c>
    </row>
    <row r="764" spans="5:6" ht="12.75">
      <c r="E764" s="5" t="s">
        <v>257</v>
      </c>
      <c r="F764" s="6" t="s">
        <v>429</v>
      </c>
    </row>
    <row r="765" spans="5:7" ht="12.75">
      <c r="E765" s="3" t="s">
        <v>200</v>
      </c>
      <c r="F765" s="7" t="s">
        <v>134</v>
      </c>
      <c r="G765" s="4">
        <v>16830000</v>
      </c>
    </row>
    <row r="766" spans="5:7" ht="12.75">
      <c r="E766" s="3" t="s">
        <v>201</v>
      </c>
      <c r="F766" s="7" t="s">
        <v>93</v>
      </c>
      <c r="G766" s="4">
        <v>10000000</v>
      </c>
    </row>
    <row r="767" spans="5:7" ht="12.75">
      <c r="E767" s="3" t="s">
        <v>226</v>
      </c>
      <c r="F767" s="7" t="s">
        <v>97</v>
      </c>
      <c r="G767" s="4">
        <v>6362998</v>
      </c>
    </row>
    <row r="768" spans="5:7" ht="12.75">
      <c r="E768" s="3" t="s">
        <v>228</v>
      </c>
      <c r="F768" s="7" t="s">
        <v>98</v>
      </c>
      <c r="G768" s="4">
        <v>12311000</v>
      </c>
    </row>
    <row r="769" spans="5:7" ht="12.75">
      <c r="E769" s="3" t="s">
        <v>232</v>
      </c>
      <c r="F769" s="7" t="s">
        <v>432</v>
      </c>
      <c r="G769" s="4">
        <v>25500000</v>
      </c>
    </row>
    <row r="770" spans="5:7" ht="12.75">
      <c r="E770" s="3" t="s">
        <v>244</v>
      </c>
      <c r="F770" s="7" t="s">
        <v>96</v>
      </c>
      <c r="G770" s="4">
        <v>17000000</v>
      </c>
    </row>
    <row r="771" spans="5:7" ht="12.75">
      <c r="E771" s="3" t="s">
        <v>245</v>
      </c>
      <c r="F771" s="7" t="s">
        <v>95</v>
      </c>
      <c r="G771" s="4">
        <v>10075000</v>
      </c>
    </row>
    <row r="772" spans="5:7" ht="25.5">
      <c r="E772" s="3" t="s">
        <v>247</v>
      </c>
      <c r="F772" s="7" t="s">
        <v>91</v>
      </c>
      <c r="G772" s="4">
        <v>4000000</v>
      </c>
    </row>
    <row r="773" spans="5:7" ht="12.75">
      <c r="E773" s="3" t="s">
        <v>248</v>
      </c>
      <c r="F773" s="7" t="s">
        <v>94</v>
      </c>
      <c r="G773" s="4">
        <v>2000000</v>
      </c>
    </row>
    <row r="774" spans="5:7" ht="12.75">
      <c r="E774" s="3" t="s">
        <v>249</v>
      </c>
      <c r="F774" s="7" t="s">
        <v>173</v>
      </c>
      <c r="G774" s="4">
        <v>2253227</v>
      </c>
    </row>
    <row r="775" spans="5:7" ht="12.75">
      <c r="E775" s="3" t="s">
        <v>250</v>
      </c>
      <c r="F775" s="7" t="s">
        <v>90</v>
      </c>
      <c r="G775" s="4">
        <v>22038646</v>
      </c>
    </row>
    <row r="776" spans="5:7" ht="12.75">
      <c r="E776" s="3" t="s">
        <v>251</v>
      </c>
      <c r="F776" s="7" t="s">
        <v>87</v>
      </c>
      <c r="G776" s="4">
        <v>15000000</v>
      </c>
    </row>
    <row r="777" spans="5:7" ht="12.75">
      <c r="E777" s="3" t="s">
        <v>252</v>
      </c>
      <c r="F777" s="7" t="s">
        <v>88</v>
      </c>
      <c r="G777" s="4">
        <v>7000000</v>
      </c>
    </row>
    <row r="778" spans="5:7" ht="12.75">
      <c r="E778" s="46" t="s">
        <v>424</v>
      </c>
      <c r="F778" s="46"/>
      <c r="G778" s="10">
        <f>SUM(G765:G777)</f>
        <v>150370871</v>
      </c>
    </row>
    <row r="779" spans="4:7" ht="25.5" customHeight="1">
      <c r="D779" s="29" t="s">
        <v>207</v>
      </c>
      <c r="E779" s="48" t="s">
        <v>413</v>
      </c>
      <c r="F779" s="48"/>
      <c r="G779" s="4">
        <f>SUM(G780:G785)/2</f>
        <v>194400165</v>
      </c>
    </row>
    <row r="780" spans="5:6" ht="12.75">
      <c r="E780" s="5" t="s">
        <v>199</v>
      </c>
      <c r="F780" s="6" t="s">
        <v>429</v>
      </c>
    </row>
    <row r="781" spans="5:7" ht="12.75">
      <c r="E781" s="3" t="s">
        <v>200</v>
      </c>
      <c r="F781" s="7" t="s">
        <v>89</v>
      </c>
      <c r="G781" s="4">
        <v>14780165</v>
      </c>
    </row>
    <row r="782" spans="5:7" ht="12.75">
      <c r="E782" s="46" t="s">
        <v>420</v>
      </c>
      <c r="F782" s="46"/>
      <c r="G782" s="10">
        <f>+G781</f>
        <v>14780165</v>
      </c>
    </row>
    <row r="783" spans="5:6" ht="12.75">
      <c r="E783" s="5" t="s">
        <v>202</v>
      </c>
      <c r="F783" s="6" t="s">
        <v>427</v>
      </c>
    </row>
    <row r="784" spans="5:7" ht="12.75">
      <c r="E784" s="3" t="s">
        <v>200</v>
      </c>
      <c r="F784" s="7" t="s">
        <v>427</v>
      </c>
      <c r="G784" s="4">
        <v>179620000</v>
      </c>
    </row>
    <row r="785" spans="5:7" ht="13.5" thickBot="1">
      <c r="E785" s="46" t="s">
        <v>421</v>
      </c>
      <c r="F785" s="46"/>
      <c r="G785" s="10">
        <f>SUM(G784:G784)</f>
        <v>179620000</v>
      </c>
    </row>
    <row r="786" spans="5:7" ht="13.5" thickBot="1">
      <c r="E786" s="49" t="s">
        <v>121</v>
      </c>
      <c r="F786" s="49"/>
      <c r="G786" s="8">
        <f>+G779+G717</f>
        <v>594898555</v>
      </c>
    </row>
    <row r="788" spans="1:7" ht="12.75">
      <c r="A788" s="27">
        <v>26</v>
      </c>
      <c r="E788" s="41" t="s">
        <v>446</v>
      </c>
      <c r="F788" s="41"/>
      <c r="G788" s="26"/>
    </row>
    <row r="789" spans="3:7" ht="12.75">
      <c r="C789" s="27">
        <v>820</v>
      </c>
      <c r="E789" s="45" t="s">
        <v>667</v>
      </c>
      <c r="F789" s="45"/>
      <c r="G789" s="26"/>
    </row>
    <row r="790" spans="4:7" ht="12.75">
      <c r="D790" s="29" t="s">
        <v>198</v>
      </c>
      <c r="E790" s="47" t="s">
        <v>412</v>
      </c>
      <c r="F790" s="47"/>
      <c r="G790" s="4">
        <f>SUM(G791:G859)/2</f>
        <v>352038493</v>
      </c>
    </row>
    <row r="791" spans="5:6" ht="12.75">
      <c r="E791" s="5" t="s">
        <v>199</v>
      </c>
      <c r="F791" s="6" t="s">
        <v>148</v>
      </c>
    </row>
    <row r="792" spans="5:7" ht="12.75">
      <c r="E792" s="3" t="s">
        <v>200</v>
      </c>
      <c r="F792" s="7" t="s">
        <v>149</v>
      </c>
      <c r="G792" s="4">
        <v>70852821</v>
      </c>
    </row>
    <row r="793" spans="5:7" ht="12.75">
      <c r="E793" s="46" t="s">
        <v>420</v>
      </c>
      <c r="F793" s="46"/>
      <c r="G793" s="10">
        <f>SUM(G792:G792)</f>
        <v>70852821</v>
      </c>
    </row>
    <row r="794" spans="5:6" ht="12.75">
      <c r="E794" s="5" t="s">
        <v>202</v>
      </c>
      <c r="F794" s="6" t="s">
        <v>447</v>
      </c>
    </row>
    <row r="795" spans="5:8" ht="12.75">
      <c r="E795" s="3" t="s">
        <v>200</v>
      </c>
      <c r="F795" s="7" t="s">
        <v>164</v>
      </c>
      <c r="G795" s="4">
        <v>68402242</v>
      </c>
      <c r="H795" s="32"/>
    </row>
    <row r="796" spans="5:8" ht="12.75">
      <c r="E796" s="3" t="s">
        <v>201</v>
      </c>
      <c r="F796" s="7" t="s">
        <v>456</v>
      </c>
      <c r="G796" s="4">
        <v>23800000</v>
      </c>
      <c r="H796" s="32"/>
    </row>
    <row r="797" spans="5:8" ht="12.75">
      <c r="E797" s="3" t="s">
        <v>226</v>
      </c>
      <c r="F797" s="7" t="s">
        <v>448</v>
      </c>
      <c r="G797" s="4">
        <v>16838747</v>
      </c>
      <c r="H797" s="32"/>
    </row>
    <row r="798" spans="5:8" ht="12.75">
      <c r="E798" s="3" t="s">
        <v>228</v>
      </c>
      <c r="F798" s="7" t="s">
        <v>378</v>
      </c>
      <c r="G798" s="4">
        <v>26324487</v>
      </c>
      <c r="H798" s="32"/>
    </row>
    <row r="799" spans="5:8" ht="12.75">
      <c r="E799" s="3" t="s">
        <v>232</v>
      </c>
      <c r="F799" s="7" t="s">
        <v>169</v>
      </c>
      <c r="G799" s="4">
        <v>5354000</v>
      </c>
      <c r="H799" s="32"/>
    </row>
    <row r="800" spans="5:8" ht="12.75">
      <c r="E800" s="3" t="s">
        <v>244</v>
      </c>
      <c r="F800" s="7" t="s">
        <v>457</v>
      </c>
      <c r="G800" s="4">
        <v>355739</v>
      </c>
      <c r="H800" s="32"/>
    </row>
    <row r="801" spans="5:8" ht="12.75">
      <c r="E801" s="3" t="s">
        <v>245</v>
      </c>
      <c r="F801" s="7" t="s">
        <v>374</v>
      </c>
      <c r="G801" s="4">
        <v>3965000</v>
      </c>
      <c r="H801" s="32"/>
    </row>
    <row r="802" spans="5:8" ht="12.75">
      <c r="E802" s="3" t="s">
        <v>247</v>
      </c>
      <c r="F802" s="7" t="s">
        <v>375</v>
      </c>
      <c r="G802" s="4">
        <v>4945000</v>
      </c>
      <c r="H802" s="32"/>
    </row>
    <row r="803" spans="5:8" ht="12.75">
      <c r="E803" s="3" t="s">
        <v>248</v>
      </c>
      <c r="F803" s="7" t="s">
        <v>376</v>
      </c>
      <c r="G803" s="4">
        <v>779683</v>
      </c>
      <c r="H803" s="32"/>
    </row>
    <row r="804" spans="5:8" ht="12.75">
      <c r="E804" s="3" t="s">
        <v>249</v>
      </c>
      <c r="F804" s="7" t="s">
        <v>377</v>
      </c>
      <c r="G804" s="4">
        <v>4261073</v>
      </c>
      <c r="H804" s="32"/>
    </row>
    <row r="805" spans="5:8" ht="12.75">
      <c r="E805" s="3" t="s">
        <v>250</v>
      </c>
      <c r="F805" s="7" t="s">
        <v>170</v>
      </c>
      <c r="G805" s="4">
        <v>703000</v>
      </c>
      <c r="H805" s="32"/>
    </row>
    <row r="806" spans="5:8" ht="25.5">
      <c r="E806" s="3" t="s">
        <v>251</v>
      </c>
      <c r="F806" s="7" t="s">
        <v>449</v>
      </c>
      <c r="G806" s="4">
        <v>1932000</v>
      </c>
      <c r="H806" s="32"/>
    </row>
    <row r="807" spans="5:8" ht="12.75">
      <c r="E807" s="3" t="s">
        <v>252</v>
      </c>
      <c r="F807" s="7" t="s">
        <v>158</v>
      </c>
      <c r="G807" s="4">
        <v>440000</v>
      </c>
      <c r="H807" s="32"/>
    </row>
    <row r="808" spans="5:8" ht="12.75">
      <c r="E808" s="3" t="s">
        <v>254</v>
      </c>
      <c r="F808" s="7" t="s">
        <v>450</v>
      </c>
      <c r="G808" s="4">
        <v>1128184</v>
      </c>
      <c r="H808" s="32"/>
    </row>
    <row r="809" spans="5:8" ht="12.75">
      <c r="E809" s="3" t="s">
        <v>255</v>
      </c>
      <c r="F809" s="7" t="s">
        <v>168</v>
      </c>
      <c r="G809" s="4">
        <v>255493</v>
      </c>
      <c r="H809" s="32"/>
    </row>
    <row r="810" spans="5:8" ht="12.75">
      <c r="E810" s="3" t="s">
        <v>256</v>
      </c>
      <c r="F810" s="7" t="s">
        <v>163</v>
      </c>
      <c r="G810" s="4">
        <v>1207000</v>
      </c>
      <c r="H810" s="32"/>
    </row>
    <row r="811" spans="5:8" ht="12.75">
      <c r="E811" s="3" t="s">
        <v>284</v>
      </c>
      <c r="F811" s="7" t="s">
        <v>458</v>
      </c>
      <c r="G811" s="4">
        <v>802400</v>
      </c>
      <c r="H811" s="32"/>
    </row>
    <row r="812" spans="5:8" ht="12.75">
      <c r="E812" s="3" t="s">
        <v>286</v>
      </c>
      <c r="F812" s="7" t="s">
        <v>162</v>
      </c>
      <c r="G812" s="4">
        <v>506000</v>
      </c>
      <c r="H812" s="32"/>
    </row>
    <row r="813" spans="5:8" ht="12.75">
      <c r="E813" s="3" t="s">
        <v>287</v>
      </c>
      <c r="F813" s="7" t="s">
        <v>459</v>
      </c>
      <c r="G813" s="4">
        <v>1299000</v>
      </c>
      <c r="H813" s="32"/>
    </row>
    <row r="814" spans="5:8" ht="12.75">
      <c r="E814" s="3" t="s">
        <v>289</v>
      </c>
      <c r="F814" s="7" t="s">
        <v>460</v>
      </c>
      <c r="G814" s="4">
        <v>195387</v>
      </c>
      <c r="H814" s="32"/>
    </row>
    <row r="815" spans="5:8" ht="12.75">
      <c r="E815" s="29" t="s">
        <v>291</v>
      </c>
      <c r="F815" s="7" t="s">
        <v>161</v>
      </c>
      <c r="G815" s="4">
        <v>1329359</v>
      </c>
      <c r="H815" s="32"/>
    </row>
    <row r="816" spans="5:7" ht="12.75">
      <c r="E816" s="29" t="s">
        <v>292</v>
      </c>
      <c r="F816" s="7" t="s">
        <v>160</v>
      </c>
      <c r="G816" s="4">
        <v>622492</v>
      </c>
    </row>
    <row r="817" spans="5:7" ht="12.75">
      <c r="E817" s="29" t="s">
        <v>293</v>
      </c>
      <c r="F817" s="7" t="s">
        <v>159</v>
      </c>
      <c r="G817" s="4">
        <v>3400178</v>
      </c>
    </row>
    <row r="818" spans="5:7" ht="12.75">
      <c r="E818" s="46" t="s">
        <v>421</v>
      </c>
      <c r="F818" s="46"/>
      <c r="G818" s="10">
        <f>SUM(G795:G817)</f>
        <v>168846464</v>
      </c>
    </row>
    <row r="819" spans="5:6" ht="12.75">
      <c r="E819" s="5" t="s">
        <v>203</v>
      </c>
      <c r="F819" s="6" t="s">
        <v>451</v>
      </c>
    </row>
    <row r="820" spans="5:7" ht="25.5">
      <c r="E820" s="3" t="s">
        <v>200</v>
      </c>
      <c r="F820" s="7" t="s">
        <v>461</v>
      </c>
      <c r="G820" s="4">
        <v>10175000</v>
      </c>
    </row>
    <row r="821" spans="5:7" ht="12.75">
      <c r="E821" s="3" t="s">
        <v>201</v>
      </c>
      <c r="F821" s="7" t="s">
        <v>452</v>
      </c>
      <c r="G821" s="4">
        <v>10750000</v>
      </c>
    </row>
    <row r="822" spans="5:7" ht="12.75">
      <c r="E822" s="3" t="s">
        <v>226</v>
      </c>
      <c r="F822" s="7" t="s">
        <v>462</v>
      </c>
      <c r="G822" s="4">
        <v>7689449</v>
      </c>
    </row>
    <row r="823" spans="5:7" ht="25.5">
      <c r="E823" s="3" t="s">
        <v>228</v>
      </c>
      <c r="F823" s="7" t="s">
        <v>381</v>
      </c>
      <c r="G823" s="4">
        <v>4246680</v>
      </c>
    </row>
    <row r="824" spans="5:7" ht="12.75">
      <c r="E824" s="3" t="s">
        <v>232</v>
      </c>
      <c r="F824" s="7" t="s">
        <v>380</v>
      </c>
      <c r="G824" s="4">
        <v>546558</v>
      </c>
    </row>
    <row r="825" spans="5:7" ht="12.75">
      <c r="E825" s="3" t="s">
        <v>244</v>
      </c>
      <c r="F825" s="7" t="s">
        <v>379</v>
      </c>
      <c r="G825" s="4">
        <v>1108000</v>
      </c>
    </row>
    <row r="826" spans="5:7" ht="25.5">
      <c r="E826" s="3" t="s">
        <v>245</v>
      </c>
      <c r="F826" s="7" t="s">
        <v>150</v>
      </c>
      <c r="G826" s="4">
        <v>275054</v>
      </c>
    </row>
    <row r="827" spans="5:7" ht="12.75">
      <c r="E827" s="3" t="s">
        <v>247</v>
      </c>
      <c r="F827" s="7" t="s">
        <v>385</v>
      </c>
      <c r="G827" s="4">
        <v>5629000</v>
      </c>
    </row>
    <row r="828" spans="5:7" ht="12.75">
      <c r="E828" s="3" t="s">
        <v>248</v>
      </c>
      <c r="F828" s="7" t="s">
        <v>463</v>
      </c>
      <c r="G828" s="4">
        <v>4275000</v>
      </c>
    </row>
    <row r="829" spans="5:7" ht="12.75">
      <c r="E829" s="3" t="s">
        <v>249</v>
      </c>
      <c r="F829" s="7" t="s">
        <v>464</v>
      </c>
      <c r="G829" s="4">
        <v>6928343</v>
      </c>
    </row>
    <row r="830" spans="5:7" ht="12.75">
      <c r="E830" s="3" t="s">
        <v>250</v>
      </c>
      <c r="F830" s="7" t="s">
        <v>400</v>
      </c>
      <c r="G830" s="4">
        <v>2468746</v>
      </c>
    </row>
    <row r="831" spans="5:7" ht="12.75">
      <c r="E831" s="3" t="s">
        <v>251</v>
      </c>
      <c r="F831" s="7" t="s">
        <v>393</v>
      </c>
      <c r="G831" s="4">
        <v>386154</v>
      </c>
    </row>
    <row r="832" spans="5:7" ht="12.75">
      <c r="E832" s="3" t="s">
        <v>252</v>
      </c>
      <c r="F832" s="7" t="s">
        <v>391</v>
      </c>
      <c r="G832" s="4">
        <v>826000</v>
      </c>
    </row>
    <row r="833" spans="5:7" ht="12.75">
      <c r="E833" s="3" t="s">
        <v>254</v>
      </c>
      <c r="F833" s="7" t="s">
        <v>395</v>
      </c>
      <c r="G833" s="4">
        <v>777000</v>
      </c>
    </row>
    <row r="834" spans="5:7" ht="12.75">
      <c r="E834" s="3" t="s">
        <v>255</v>
      </c>
      <c r="F834" s="7" t="s">
        <v>396</v>
      </c>
      <c r="G834" s="4">
        <v>1002000</v>
      </c>
    </row>
    <row r="835" spans="5:7" ht="25.5">
      <c r="E835" s="3" t="s">
        <v>256</v>
      </c>
      <c r="F835" s="7" t="s">
        <v>465</v>
      </c>
      <c r="G835" s="4">
        <v>2521000</v>
      </c>
    </row>
    <row r="836" spans="5:7" ht="12.75">
      <c r="E836" s="3" t="s">
        <v>284</v>
      </c>
      <c r="F836" s="7" t="s">
        <v>453</v>
      </c>
      <c r="G836" s="4">
        <v>6542000</v>
      </c>
    </row>
    <row r="837" spans="5:7" ht="12.75">
      <c r="E837" s="3" t="s">
        <v>286</v>
      </c>
      <c r="F837" s="7" t="s">
        <v>454</v>
      </c>
      <c r="G837" s="4">
        <v>756243</v>
      </c>
    </row>
    <row r="838" spans="5:7" ht="12.75">
      <c r="E838" s="3" t="s">
        <v>287</v>
      </c>
      <c r="F838" s="7" t="s">
        <v>397</v>
      </c>
      <c r="G838" s="4">
        <v>1017790</v>
      </c>
    </row>
    <row r="839" spans="5:7" ht="12.75">
      <c r="E839" s="3" t="s">
        <v>289</v>
      </c>
      <c r="F839" s="7" t="s">
        <v>398</v>
      </c>
      <c r="G839" s="4">
        <v>6851105</v>
      </c>
    </row>
    <row r="840" spans="5:7" ht="12.75">
      <c r="E840" s="3" t="s">
        <v>291</v>
      </c>
      <c r="F840" s="7" t="s">
        <v>399</v>
      </c>
      <c r="G840" s="4">
        <v>3014000</v>
      </c>
    </row>
    <row r="841" spans="5:7" ht="12.75">
      <c r="E841" s="3" t="s">
        <v>292</v>
      </c>
      <c r="F841" s="7" t="s">
        <v>466</v>
      </c>
      <c r="G841" s="4">
        <v>5100000</v>
      </c>
    </row>
    <row r="842" spans="5:7" ht="12.75">
      <c r="E842" s="3" t="s">
        <v>293</v>
      </c>
      <c r="F842" s="7" t="s">
        <v>394</v>
      </c>
      <c r="G842" s="4">
        <v>2689189</v>
      </c>
    </row>
    <row r="843" spans="5:7" ht="12.75">
      <c r="E843" s="3" t="s">
        <v>294</v>
      </c>
      <c r="F843" s="7" t="s">
        <v>387</v>
      </c>
      <c r="G843" s="4">
        <v>1063000</v>
      </c>
    </row>
    <row r="844" spans="5:7" ht="12.75">
      <c r="E844" s="3" t="s">
        <v>295</v>
      </c>
      <c r="F844" s="7" t="s">
        <v>382</v>
      </c>
      <c r="G844" s="4">
        <v>1004585</v>
      </c>
    </row>
    <row r="845" spans="5:7" ht="12.75">
      <c r="E845" s="3" t="s">
        <v>296</v>
      </c>
      <c r="F845" s="7" t="s">
        <v>392</v>
      </c>
      <c r="G845" s="4">
        <v>456000</v>
      </c>
    </row>
    <row r="846" spans="5:7" ht="12.75">
      <c r="E846" s="3" t="s">
        <v>297</v>
      </c>
      <c r="F846" s="7" t="s">
        <v>383</v>
      </c>
      <c r="G846" s="4">
        <v>945502</v>
      </c>
    </row>
    <row r="847" spans="5:7" ht="12.75">
      <c r="E847" s="3" t="s">
        <v>298</v>
      </c>
      <c r="F847" s="7" t="s">
        <v>467</v>
      </c>
      <c r="G847" s="4">
        <v>2356967</v>
      </c>
    </row>
    <row r="848" spans="5:7" ht="25.5">
      <c r="E848" s="3" t="s">
        <v>299</v>
      </c>
      <c r="F848" s="7" t="s">
        <v>384</v>
      </c>
      <c r="G848" s="4">
        <v>652000</v>
      </c>
    </row>
    <row r="849" spans="5:7" ht="12.75">
      <c r="E849" s="3" t="s">
        <v>301</v>
      </c>
      <c r="F849" s="7" t="s">
        <v>468</v>
      </c>
      <c r="G849" s="4">
        <v>515205</v>
      </c>
    </row>
    <row r="850" spans="5:7" ht="14.25" customHeight="1">
      <c r="E850" s="3" t="s">
        <v>302</v>
      </c>
      <c r="F850" s="7" t="s">
        <v>390</v>
      </c>
      <c r="G850" s="4">
        <v>498161</v>
      </c>
    </row>
    <row r="851" spans="5:7" ht="12.75">
      <c r="E851" s="3" t="s">
        <v>303</v>
      </c>
      <c r="F851" s="7" t="s">
        <v>386</v>
      </c>
      <c r="G851" s="4">
        <v>2471900</v>
      </c>
    </row>
    <row r="852" spans="5:7" ht="12.75">
      <c r="E852" s="3" t="s">
        <v>305</v>
      </c>
      <c r="F852" s="7" t="s">
        <v>469</v>
      </c>
      <c r="G852" s="4">
        <v>3864000</v>
      </c>
    </row>
    <row r="853" spans="5:7" ht="25.5">
      <c r="E853" s="3" t="s">
        <v>578</v>
      </c>
      <c r="F853" s="7" t="s">
        <v>388</v>
      </c>
      <c r="G853" s="4">
        <v>4802000</v>
      </c>
    </row>
    <row r="854" spans="5:7" ht="12.75">
      <c r="E854" s="3" t="s">
        <v>580</v>
      </c>
      <c r="F854" s="7" t="s">
        <v>470</v>
      </c>
      <c r="G854" s="4">
        <v>3864000</v>
      </c>
    </row>
    <row r="855" spans="5:7" ht="12.75">
      <c r="E855" s="3" t="s">
        <v>582</v>
      </c>
      <c r="F855" s="7" t="s">
        <v>471</v>
      </c>
      <c r="G855" s="4">
        <v>120999</v>
      </c>
    </row>
    <row r="856" spans="5:7" ht="12.75">
      <c r="E856" s="3" t="s">
        <v>584</v>
      </c>
      <c r="F856" s="7" t="s">
        <v>360</v>
      </c>
      <c r="G856" s="4">
        <v>402620</v>
      </c>
    </row>
    <row r="857" spans="5:7" ht="12.75">
      <c r="E857" s="3" t="s">
        <v>586</v>
      </c>
      <c r="F857" s="7" t="s">
        <v>389</v>
      </c>
      <c r="G857" s="4">
        <v>1085458</v>
      </c>
    </row>
    <row r="858" spans="5:7" ht="12.75">
      <c r="E858" s="3" t="s">
        <v>588</v>
      </c>
      <c r="F858" s="7" t="s">
        <v>455</v>
      </c>
      <c r="G858" s="4">
        <v>2662500</v>
      </c>
    </row>
    <row r="859" spans="5:7" ht="12.75">
      <c r="E859" s="46" t="s">
        <v>422</v>
      </c>
      <c r="F859" s="46"/>
      <c r="G859" s="10">
        <f>SUM(G820:G858)</f>
        <v>112339208</v>
      </c>
    </row>
    <row r="860" spans="4:7" ht="26.25" customHeight="1">
      <c r="D860" s="29" t="s">
        <v>207</v>
      </c>
      <c r="E860" s="48" t="s">
        <v>413</v>
      </c>
      <c r="F860" s="48"/>
      <c r="G860" s="4">
        <f>SUM(G861:G872)/2</f>
        <v>388084211</v>
      </c>
    </row>
    <row r="861" spans="5:6" ht="12.75">
      <c r="E861" s="5" t="s">
        <v>199</v>
      </c>
      <c r="F861" s="6" t="s">
        <v>362</v>
      </c>
    </row>
    <row r="862" spans="5:7" ht="12.75">
      <c r="E862" s="3" t="s">
        <v>200</v>
      </c>
      <c r="F862" s="7" t="s">
        <v>363</v>
      </c>
      <c r="G862" s="4">
        <v>315380</v>
      </c>
    </row>
    <row r="863" spans="5:7" ht="25.5">
      <c r="E863" s="3" t="s">
        <v>201</v>
      </c>
      <c r="F863" s="7" t="s">
        <v>401</v>
      </c>
      <c r="G863" s="4">
        <v>148000000</v>
      </c>
    </row>
    <row r="864" spans="5:7" ht="12.75">
      <c r="E864" s="3" t="s">
        <v>226</v>
      </c>
      <c r="F864" s="7" t="s">
        <v>356</v>
      </c>
      <c r="G864" s="4">
        <v>34480873</v>
      </c>
    </row>
    <row r="865" spans="5:7" ht="12.75">
      <c r="E865" s="3" t="s">
        <v>228</v>
      </c>
      <c r="F865" s="7" t="s">
        <v>135</v>
      </c>
      <c r="G865" s="4">
        <v>25245000</v>
      </c>
    </row>
    <row r="866" spans="5:7" ht="12.75">
      <c r="E866" s="3" t="s">
        <v>232</v>
      </c>
      <c r="F866" s="7" t="s">
        <v>364</v>
      </c>
      <c r="G866" s="4">
        <v>35530230</v>
      </c>
    </row>
    <row r="867" spans="5:7" ht="12.75">
      <c r="E867" s="3" t="s">
        <v>244</v>
      </c>
      <c r="F867" s="7" t="s">
        <v>112</v>
      </c>
      <c r="G867" s="4">
        <v>3000000</v>
      </c>
    </row>
    <row r="868" spans="5:7" ht="12.75">
      <c r="E868" s="3" t="s">
        <v>245</v>
      </c>
      <c r="F868" s="7" t="s">
        <v>113</v>
      </c>
      <c r="G868" s="4">
        <v>14630500</v>
      </c>
    </row>
    <row r="869" spans="5:7" ht="12.75">
      <c r="E869" s="46" t="s">
        <v>420</v>
      </c>
      <c r="F869" s="46"/>
      <c r="G869" s="10">
        <f>SUM(G862:G868)</f>
        <v>261201983</v>
      </c>
    </row>
    <row r="870" spans="5:6" ht="12.75">
      <c r="E870" s="5" t="s">
        <v>202</v>
      </c>
      <c r="F870" s="6" t="s">
        <v>174</v>
      </c>
    </row>
    <row r="871" spans="5:7" ht="12.75">
      <c r="E871" s="3" t="s">
        <v>200</v>
      </c>
      <c r="F871" s="7" t="s">
        <v>361</v>
      </c>
      <c r="G871" s="4">
        <v>126882228</v>
      </c>
    </row>
    <row r="872" spans="5:7" ht="13.5" thickBot="1">
      <c r="E872" s="46" t="s">
        <v>421</v>
      </c>
      <c r="F872" s="46"/>
      <c r="G872" s="10">
        <f>SUM(G871:G871)</f>
        <v>126882228</v>
      </c>
    </row>
    <row r="873" spans="5:7" ht="13.5" thickBot="1">
      <c r="E873" s="49" t="s">
        <v>121</v>
      </c>
      <c r="F873" s="49"/>
      <c r="G873" s="8">
        <f>+G860+G790</f>
        <v>740122704</v>
      </c>
    </row>
    <row r="874" ht="9" customHeight="1"/>
    <row r="875" spans="1:7" ht="12.75">
      <c r="A875" s="27">
        <v>27</v>
      </c>
      <c r="E875" s="41" t="s">
        <v>505</v>
      </c>
      <c r="F875" s="41"/>
      <c r="G875" s="26"/>
    </row>
    <row r="876" spans="3:7" ht="12.75">
      <c r="C876" s="27">
        <v>760</v>
      </c>
      <c r="E876" s="41" t="s">
        <v>665</v>
      </c>
      <c r="F876" s="41"/>
      <c r="G876" s="26"/>
    </row>
    <row r="877" spans="4:7" ht="26.25" customHeight="1">
      <c r="D877" s="29" t="s">
        <v>207</v>
      </c>
      <c r="E877" s="47" t="s">
        <v>413</v>
      </c>
      <c r="F877" s="47"/>
      <c r="G877" s="4">
        <f>SUM(G878:G884)/2</f>
        <v>2850811000</v>
      </c>
    </row>
    <row r="878" spans="5:6" ht="12.75">
      <c r="E878" s="5" t="s">
        <v>199</v>
      </c>
      <c r="F878" s="6" t="s">
        <v>506</v>
      </c>
    </row>
    <row r="879" spans="5:7" ht="27.75" customHeight="1">
      <c r="E879" s="3" t="s">
        <v>200</v>
      </c>
      <c r="F879" s="7" t="s">
        <v>188</v>
      </c>
      <c r="G879" s="4">
        <v>270000000</v>
      </c>
    </row>
    <row r="880" spans="5:7" ht="25.5">
      <c r="E880" s="3" t="s">
        <v>201</v>
      </c>
      <c r="F880" s="7" t="s">
        <v>409</v>
      </c>
      <c r="G880" s="4">
        <v>44000000</v>
      </c>
    </row>
    <row r="881" spans="5:7" ht="12.75">
      <c r="E881" s="46" t="s">
        <v>420</v>
      </c>
      <c r="F881" s="46"/>
      <c r="G881" s="10">
        <f>SUM(G879:G880)</f>
        <v>314000000</v>
      </c>
    </row>
    <row r="882" spans="5:6" ht="12.75">
      <c r="E882" s="5" t="s">
        <v>202</v>
      </c>
      <c r="F882" s="6" t="s">
        <v>189</v>
      </c>
    </row>
    <row r="883" spans="5:7" ht="12.75">
      <c r="E883" s="3" t="s">
        <v>200</v>
      </c>
      <c r="F883" s="7" t="s">
        <v>190</v>
      </c>
      <c r="G883" s="4">
        <v>2536811000</v>
      </c>
    </row>
    <row r="884" spans="5:7" ht="13.5" thickBot="1">
      <c r="E884" s="46" t="s">
        <v>421</v>
      </c>
      <c r="F884" s="46"/>
      <c r="G884" s="10">
        <f>SUM(G883:G883)</f>
        <v>2536811000</v>
      </c>
    </row>
    <row r="885" spans="5:7" ht="13.5" thickBot="1">
      <c r="E885" s="49" t="s">
        <v>121</v>
      </c>
      <c r="F885" s="49"/>
      <c r="G885" s="8">
        <f>G877</f>
        <v>2850811000</v>
      </c>
    </row>
    <row r="886" ht="7.5" customHeight="1"/>
    <row r="887" spans="1:7" ht="12.75">
      <c r="A887" s="27">
        <v>28</v>
      </c>
      <c r="E887" s="41" t="s">
        <v>507</v>
      </c>
      <c r="F887" s="41"/>
      <c r="G887" s="26"/>
    </row>
    <row r="888" spans="1:7" ht="12.75">
      <c r="A888" s="27"/>
      <c r="C888" s="27">
        <v>840</v>
      </c>
      <c r="E888" s="45" t="s">
        <v>666</v>
      </c>
      <c r="F888" s="45"/>
      <c r="G888" s="26"/>
    </row>
    <row r="889" spans="4:7" ht="12.75" customHeight="1">
      <c r="D889" s="29" t="s">
        <v>198</v>
      </c>
      <c r="E889" s="47" t="s">
        <v>412</v>
      </c>
      <c r="F889" s="47"/>
      <c r="G889" s="4">
        <f>SUM(G890:G910)/2</f>
        <v>163220000</v>
      </c>
    </row>
    <row r="890" spans="5:6" ht="12.75">
      <c r="E890" s="5" t="s">
        <v>199</v>
      </c>
      <c r="F890" s="6" t="s">
        <v>191</v>
      </c>
    </row>
    <row r="891" spans="5:7" ht="12.75">
      <c r="E891" s="3" t="s">
        <v>200</v>
      </c>
      <c r="F891" s="7" t="s">
        <v>191</v>
      </c>
      <c r="G891" s="4">
        <v>50000000</v>
      </c>
    </row>
    <row r="892" spans="5:7" ht="12.75">
      <c r="E892" s="46" t="s">
        <v>420</v>
      </c>
      <c r="F892" s="46"/>
      <c r="G892" s="10">
        <f>SUM(G891:G891)</f>
        <v>50000000</v>
      </c>
    </row>
    <row r="893" spans="5:6" ht="12.75">
      <c r="E893" s="5" t="s">
        <v>202</v>
      </c>
      <c r="F893" s="6" t="s">
        <v>410</v>
      </c>
    </row>
    <row r="894" spans="5:7" ht="12.75">
      <c r="E894" s="3" t="s">
        <v>200</v>
      </c>
      <c r="F894" s="7" t="s">
        <v>410</v>
      </c>
      <c r="G894" s="4">
        <v>18211000</v>
      </c>
    </row>
    <row r="895" spans="5:7" ht="12.75">
      <c r="E895" s="46" t="s">
        <v>421</v>
      </c>
      <c r="F895" s="46"/>
      <c r="G895" s="10">
        <f>SUM(G894:G894)</f>
        <v>18211000</v>
      </c>
    </row>
    <row r="896" spans="5:6" ht="12.75">
      <c r="E896" s="5" t="s">
        <v>203</v>
      </c>
      <c r="F896" s="6" t="s">
        <v>508</v>
      </c>
    </row>
    <row r="897" spans="5:7" ht="12.75">
      <c r="E897" s="3" t="s">
        <v>200</v>
      </c>
      <c r="F897" s="7" t="s">
        <v>508</v>
      </c>
      <c r="G897" s="4">
        <v>30175000</v>
      </c>
    </row>
    <row r="898" spans="5:7" ht="12.75">
      <c r="E898" s="46" t="s">
        <v>422</v>
      </c>
      <c r="F898" s="46"/>
      <c r="G898" s="10">
        <f>SUM(G897:G897)</f>
        <v>30175000</v>
      </c>
    </row>
    <row r="899" spans="5:6" ht="12.75">
      <c r="E899" s="5" t="s">
        <v>257</v>
      </c>
      <c r="F899" s="6" t="s">
        <v>509</v>
      </c>
    </row>
    <row r="900" spans="5:7" ht="12.75">
      <c r="E900" s="3" t="s">
        <v>200</v>
      </c>
      <c r="F900" s="7" t="s">
        <v>509</v>
      </c>
      <c r="G900" s="4">
        <v>21250000</v>
      </c>
    </row>
    <row r="901" spans="5:7" ht="12.75">
      <c r="E901" s="46" t="s">
        <v>424</v>
      </c>
      <c r="F901" s="46"/>
      <c r="G901" s="10">
        <f>SUM(G900:G900)</f>
        <v>21250000</v>
      </c>
    </row>
    <row r="902" spans="5:6" ht="12.75">
      <c r="E902" s="5" t="s">
        <v>355</v>
      </c>
      <c r="F902" s="6" t="s">
        <v>411</v>
      </c>
    </row>
    <row r="903" spans="5:7" ht="12.75">
      <c r="E903" s="3" t="s">
        <v>200</v>
      </c>
      <c r="F903" s="7" t="s">
        <v>411</v>
      </c>
      <c r="G903" s="4">
        <v>7225000</v>
      </c>
    </row>
    <row r="904" spans="5:7" ht="12.75">
      <c r="E904" s="46" t="s">
        <v>425</v>
      </c>
      <c r="F904" s="46"/>
      <c r="G904" s="10">
        <f>SUM(G903:G903)</f>
        <v>7225000</v>
      </c>
    </row>
    <row r="905" spans="5:6" ht="12.75">
      <c r="E905" s="5" t="s">
        <v>521</v>
      </c>
      <c r="F905" s="6" t="s">
        <v>510</v>
      </c>
    </row>
    <row r="906" spans="5:7" ht="12.75">
      <c r="E906" s="3" t="s">
        <v>200</v>
      </c>
      <c r="F906" s="7" t="s">
        <v>510</v>
      </c>
      <c r="G906" s="4">
        <v>14620000</v>
      </c>
    </row>
    <row r="907" spans="5:7" ht="12.75">
      <c r="E907" s="46" t="s">
        <v>522</v>
      </c>
      <c r="F907" s="46"/>
      <c r="G907" s="10">
        <f>SUM(G906:G906)</f>
        <v>14620000</v>
      </c>
    </row>
    <row r="908" spans="5:6" ht="12.75">
      <c r="E908" s="5" t="s">
        <v>523</v>
      </c>
      <c r="F908" s="6" t="s">
        <v>511</v>
      </c>
    </row>
    <row r="909" spans="5:7" ht="12.75">
      <c r="E909" s="3" t="s">
        <v>200</v>
      </c>
      <c r="F909" s="7" t="s">
        <v>511</v>
      </c>
      <c r="G909" s="4">
        <v>21739000</v>
      </c>
    </row>
    <row r="910" spans="5:7" ht="13.5" thickBot="1">
      <c r="E910" s="46" t="s">
        <v>524</v>
      </c>
      <c r="F910" s="46"/>
      <c r="G910" s="10">
        <f>SUM(G909:G909)</f>
        <v>21739000</v>
      </c>
    </row>
    <row r="911" spans="5:7" ht="13.5" thickBot="1">
      <c r="E911" s="49" t="s">
        <v>121</v>
      </c>
      <c r="F911" s="49"/>
      <c r="G911" s="8">
        <f>+G889</f>
        <v>163220000</v>
      </c>
    </row>
    <row r="912" ht="7.5" customHeight="1"/>
    <row r="913" spans="1:7" ht="12.75">
      <c r="A913" s="27">
        <v>30</v>
      </c>
      <c r="E913" s="41" t="s">
        <v>120</v>
      </c>
      <c r="F913" s="41"/>
      <c r="G913" s="26"/>
    </row>
    <row r="914" spans="3:7" ht="12.75">
      <c r="C914" s="27">
        <v>110</v>
      </c>
      <c r="E914" s="45" t="s">
        <v>634</v>
      </c>
      <c r="F914" s="45"/>
      <c r="G914" s="26"/>
    </row>
    <row r="915" spans="4:7" ht="12.75">
      <c r="D915" s="29" t="s">
        <v>198</v>
      </c>
      <c r="E915" s="63" t="s">
        <v>412</v>
      </c>
      <c r="F915" s="63"/>
      <c r="G915" s="4">
        <f>SUM(G916:G921)/2</f>
        <v>41456623</v>
      </c>
    </row>
    <row r="916" spans="5:6" ht="12.75">
      <c r="E916" s="5" t="s">
        <v>199</v>
      </c>
      <c r="F916" s="6" t="s">
        <v>519</v>
      </c>
    </row>
    <row r="917" spans="5:7" ht="25.5">
      <c r="E917" s="3" t="s">
        <v>200</v>
      </c>
      <c r="F917" s="7" t="s">
        <v>520</v>
      </c>
      <c r="G917" s="4">
        <v>4237249</v>
      </c>
    </row>
    <row r="918" spans="5:7" ht="12.75">
      <c r="E918" s="46" t="s">
        <v>420</v>
      </c>
      <c r="F918" s="46"/>
      <c r="G918" s="10">
        <f>SUM(G917:G917)</f>
        <v>4237249</v>
      </c>
    </row>
    <row r="919" spans="5:6" ht="12.75">
      <c r="E919" s="5" t="s">
        <v>202</v>
      </c>
      <c r="F919" s="6" t="s">
        <v>204</v>
      </c>
    </row>
    <row r="920" spans="5:7" ht="12.75">
      <c r="E920" s="3" t="s">
        <v>200</v>
      </c>
      <c r="F920" s="7" t="s">
        <v>205</v>
      </c>
      <c r="G920" s="4">
        <v>37219374</v>
      </c>
    </row>
    <row r="921" spans="5:7" ht="13.5" thickBot="1">
      <c r="E921" s="46" t="s">
        <v>421</v>
      </c>
      <c r="F921" s="46"/>
      <c r="G921" s="10">
        <f>SUM(G920:G920)</f>
        <v>37219374</v>
      </c>
    </row>
    <row r="922" spans="5:7" ht="13.5" thickBot="1">
      <c r="E922" s="49" t="s">
        <v>121</v>
      </c>
      <c r="F922" s="49"/>
      <c r="G922" s="8">
        <f>+G915</f>
        <v>41456623</v>
      </c>
    </row>
    <row r="924" spans="5:7" ht="13.5" thickBot="1">
      <c r="E924" s="60" t="s">
        <v>423</v>
      </c>
      <c r="F924" s="60"/>
      <c r="G924" s="11"/>
    </row>
    <row r="925" spans="4:7" ht="13.5" thickBot="1">
      <c r="D925" s="29" t="s">
        <v>668</v>
      </c>
      <c r="E925" s="61" t="s">
        <v>669</v>
      </c>
      <c r="F925" s="62"/>
      <c r="G925" s="14">
        <f>+G922+G911+G885+G873+G786+G713+G701+G687+G668+G644+G636+G483+G460+G453+G410+G239+G229+G203+G174+G106+G96+G81</f>
        <v>20639850520</v>
      </c>
    </row>
    <row r="926" spans="5:7" ht="13.5" thickBot="1">
      <c r="E926" s="49" t="s">
        <v>192</v>
      </c>
      <c r="F926" s="49"/>
      <c r="G926" s="15">
        <f>+G925</f>
        <v>20639850520</v>
      </c>
    </row>
    <row r="928" ht="12.75" hidden="1"/>
    <row r="929" ht="12.75" hidden="1"/>
    <row r="930" ht="12.75" hidden="1"/>
    <row r="931" spans="4:7" ht="12.75" hidden="1">
      <c r="D931" s="29" t="s">
        <v>198</v>
      </c>
      <c r="G931" s="4">
        <f>SUMIF($D$5:$D$928,D931,$G$5:$G$928)</f>
        <v>8443922137</v>
      </c>
    </row>
    <row r="932" spans="4:7" ht="12.75" hidden="1">
      <c r="D932" s="29" t="s">
        <v>207</v>
      </c>
      <c r="G932" s="4">
        <f>SUMIF($D$5:$D$928,D932,$G$5:$G$928)</f>
        <v>11682178383</v>
      </c>
    </row>
    <row r="933" spans="4:7" ht="12.75" hidden="1">
      <c r="D933" s="29" t="s">
        <v>193</v>
      </c>
      <c r="G933" s="4">
        <f>SUMIF($D$5:$D$928,D933,$G$5:$G$928)</f>
        <v>513750000</v>
      </c>
    </row>
    <row r="934" spans="6:7" ht="12.75" hidden="1">
      <c r="F934" s="31" t="s">
        <v>670</v>
      </c>
      <c r="G934" s="30">
        <f>SUM(G931:G933)</f>
        <v>20639850520</v>
      </c>
    </row>
  </sheetData>
  <sheetProtection/>
  <mergeCells count="187">
    <mergeCell ref="E396:F396"/>
    <mergeCell ref="E399:F399"/>
    <mergeCell ref="E256:F256"/>
    <mergeCell ref="E926:F926"/>
    <mergeCell ref="E904:F904"/>
    <mergeCell ref="E889:F889"/>
    <mergeCell ref="E887:F887"/>
    <mergeCell ref="E892:F892"/>
    <mergeCell ref="E895:F895"/>
    <mergeCell ref="E898:F898"/>
    <mergeCell ref="E911:F911"/>
    <mergeCell ref="E910:F910"/>
    <mergeCell ref="E901:F901"/>
    <mergeCell ref="E877:F877"/>
    <mergeCell ref="E881:F881"/>
    <mergeCell ref="E885:F885"/>
    <mergeCell ref="E907:F907"/>
    <mergeCell ref="E884:F884"/>
    <mergeCell ref="E410:F410"/>
    <mergeCell ref="E778:F778"/>
    <mergeCell ref="E786:F786"/>
    <mergeCell ref="E722:F722"/>
    <mergeCell ref="E717:F717"/>
    <mergeCell ref="E782:F782"/>
    <mergeCell ref="E785:F785"/>
    <mergeCell ref="E459:F459"/>
    <mergeCell ref="E455:F455"/>
    <mergeCell ref="E636:F636"/>
    <mergeCell ref="E873:F873"/>
    <mergeCell ref="E647:F647"/>
    <mergeCell ref="E671:F671"/>
    <mergeCell ref="E715:F715"/>
    <mergeCell ref="E860:F860"/>
    <mergeCell ref="E763:F763"/>
    <mergeCell ref="E788:F788"/>
    <mergeCell ref="E691:F691"/>
    <mergeCell ref="E694:F694"/>
    <mergeCell ref="E697:F697"/>
    <mergeCell ref="E347:F347"/>
    <mergeCell ref="E400:F400"/>
    <mergeCell ref="E393:F393"/>
    <mergeCell ref="E640:F640"/>
    <mergeCell ref="E639:F639"/>
    <mergeCell ref="E406:F406"/>
    <mergeCell ref="E409:F409"/>
    <mergeCell ref="E403:F403"/>
    <mergeCell ref="E460:F460"/>
    <mergeCell ref="E456:F456"/>
    <mergeCell ref="E116:F116"/>
    <mergeCell ref="E119:F119"/>
    <mergeCell ref="E241:F241"/>
    <mergeCell ref="E703:F703"/>
    <mergeCell ref="E668:F668"/>
    <mergeCell ref="E654:F654"/>
    <mergeCell ref="E655:F655"/>
    <mergeCell ref="E667:F667"/>
    <mergeCell ref="E658:F658"/>
    <mergeCell ref="E670:F670"/>
    <mergeCell ref="E95:F95"/>
    <mergeCell ref="E101:F101"/>
    <mergeCell ref="E220:F220"/>
    <mergeCell ref="E228:F228"/>
    <mergeCell ref="E225:F225"/>
    <mergeCell ref="E173:F173"/>
    <mergeCell ref="E176:F176"/>
    <mergeCell ref="E108:F108"/>
    <mergeCell ref="E205:F205"/>
    <mergeCell ref="E174:F174"/>
    <mergeCell ref="E85:F85"/>
    <mergeCell ref="E88:F88"/>
    <mergeCell ref="E113:F113"/>
    <mergeCell ref="E83:F83"/>
    <mergeCell ref="E89:F89"/>
    <mergeCell ref="E92:F92"/>
    <mergeCell ref="E106:F106"/>
    <mergeCell ref="E105:F105"/>
    <mergeCell ref="E96:F96"/>
    <mergeCell ref="E99:F99"/>
    <mergeCell ref="E915:F915"/>
    <mergeCell ref="E631:F631"/>
    <mergeCell ref="E598:F598"/>
    <mergeCell ref="E859:F859"/>
    <mergeCell ref="E875:F875"/>
    <mergeCell ref="E672:F672"/>
    <mergeCell ref="E689:F689"/>
    <mergeCell ref="E686:F686"/>
    <mergeCell ref="E679:F679"/>
    <mergeCell ref="E712:F712"/>
    <mergeCell ref="E924:F924"/>
    <mergeCell ref="E925:F925"/>
    <mergeCell ref="E921:F921"/>
    <mergeCell ref="E918:F918"/>
    <mergeCell ref="E922:F922"/>
    <mergeCell ref="E170:F170"/>
    <mergeCell ref="E177:F177"/>
    <mergeCell ref="E243:F243"/>
    <mergeCell ref="E178:F178"/>
    <mergeCell ref="E120:F120"/>
    <mergeCell ref="E124:F124"/>
    <mergeCell ref="E138:F138"/>
    <mergeCell ref="E158:F158"/>
    <mergeCell ref="E100:F100"/>
    <mergeCell ref="E648:F648"/>
    <mergeCell ref="E109:F109"/>
    <mergeCell ref="E651:F651"/>
    <mergeCell ref="E231:F231"/>
    <mergeCell ref="E224:F224"/>
    <mergeCell ref="E229:F229"/>
    <mergeCell ref="E437:F437"/>
    <mergeCell ref="E233:F233"/>
    <mergeCell ref="E239:F239"/>
    <mergeCell ref="E726:F726"/>
    <mergeCell ref="E779:F779"/>
    <mergeCell ref="E687:F687"/>
    <mergeCell ref="E646:F646"/>
    <mergeCell ref="E701:F701"/>
    <mergeCell ref="E700:F700"/>
    <mergeCell ref="E709:F709"/>
    <mergeCell ref="E708:F708"/>
    <mergeCell ref="E682:F682"/>
    <mergeCell ref="E683:F683"/>
    <mergeCell ref="E81:F81"/>
    <mergeCell ref="A69:G69"/>
    <mergeCell ref="E73:F73"/>
    <mergeCell ref="E71:F72"/>
    <mergeCell ref="E77:F77"/>
    <mergeCell ref="E80:F80"/>
    <mergeCell ref="E75:F75"/>
    <mergeCell ref="G71:G72"/>
    <mergeCell ref="E181:F181"/>
    <mergeCell ref="E191:F191"/>
    <mergeCell ref="E202:F202"/>
    <mergeCell ref="E206:F206"/>
    <mergeCell ref="E232:F232"/>
    <mergeCell ref="E242:F242"/>
    <mergeCell ref="E238:F238"/>
    <mergeCell ref="E207:F207"/>
    <mergeCell ref="E216:F216"/>
    <mergeCell ref="E110:F110"/>
    <mergeCell ref="E203:F203"/>
    <mergeCell ref="E644:F644"/>
    <mergeCell ref="E453:F453"/>
    <mergeCell ref="E638:F638"/>
    <mergeCell ref="E486:F486"/>
    <mergeCell ref="E462:F462"/>
    <mergeCell ref="E464:F464"/>
    <mergeCell ref="E479:F479"/>
    <mergeCell ref="E482:F482"/>
    <mergeCell ref="E876:F876"/>
    <mergeCell ref="E888:F888"/>
    <mergeCell ref="E914:F914"/>
    <mergeCell ref="E789:F789"/>
    <mergeCell ref="E913:F913"/>
    <mergeCell ref="E790:F790"/>
    <mergeCell ref="E793:F793"/>
    <mergeCell ref="E818:F818"/>
    <mergeCell ref="E869:F869"/>
    <mergeCell ref="E872:F872"/>
    <mergeCell ref="E704:F704"/>
    <mergeCell ref="E716:F716"/>
    <mergeCell ref="E643:F643"/>
    <mergeCell ref="E444:F444"/>
    <mergeCell ref="E463:F463"/>
    <mergeCell ref="E705:F705"/>
    <mergeCell ref="E713:F713"/>
    <mergeCell ref="E483:F483"/>
    <mergeCell ref="E485:F485"/>
    <mergeCell ref="E487:F487"/>
    <mergeCell ref="E690:F690"/>
    <mergeCell ref="E434:F434"/>
    <mergeCell ref="E443:F443"/>
    <mergeCell ref="E412:F412"/>
    <mergeCell ref="E413:F413"/>
    <mergeCell ref="E452:F452"/>
    <mergeCell ref="E431:F431"/>
    <mergeCell ref="E635:F635"/>
    <mergeCell ref="E627:F627"/>
    <mergeCell ref="E98:F98"/>
    <mergeCell ref="A65:G65"/>
    <mergeCell ref="A63:G63"/>
    <mergeCell ref="A67:G67"/>
    <mergeCell ref="C71:C72"/>
    <mergeCell ref="B71:B72"/>
    <mergeCell ref="A71:A72"/>
    <mergeCell ref="E76:F76"/>
    <mergeCell ref="E84:F84"/>
    <mergeCell ref="D71:D72"/>
  </mergeCells>
  <printOptions horizontalCentered="1"/>
  <pageMargins left="0.31496062992126" right="0.196850393700787" top="0.34" bottom="0.33" header="0.28" footer="0.15748031496063"/>
  <pageSetup horizontalDpi="600" verticalDpi="600" orientation="portrait" paperSize="9" scale="75" r:id="rId1"/>
  <headerFooter alignWithMargins="0">
    <oddFooter>&amp;R&amp;12&amp;P</oddFooter>
  </headerFooter>
  <rowBreaks count="72" manualBreakCount="72">
    <brk id="1" max="6" man="1"/>
    <brk id="2" max="6" man="1"/>
    <brk id="3" max="6" man="1"/>
    <brk id="4" max="6" man="1"/>
    <brk id="5" max="6" man="1"/>
    <brk id="6" max="6" man="1"/>
    <brk id="7" max="6" man="1"/>
    <brk id="8" max="6" man="1"/>
    <brk id="9" max="6" man="1"/>
    <brk id="10" max="6" man="1"/>
    <brk id="11" max="6" man="1"/>
    <brk id="12" max="6" man="1"/>
    <brk id="13" max="6" man="1"/>
    <brk id="14" max="6" man="1"/>
    <brk id="15" max="6" man="1"/>
    <brk id="16" max="6" man="1"/>
    <brk id="17" max="6" man="1"/>
    <brk id="18" max="6" man="1"/>
    <brk id="19" max="6" man="1"/>
    <brk id="20" max="6" man="1"/>
    <brk id="21" max="6" man="1"/>
    <brk id="22" max="6" man="1"/>
    <brk id="23" max="6" man="1"/>
    <brk id="24" max="6" man="1"/>
    <brk id="25" max="6" man="1"/>
    <brk id="26" max="6" man="1"/>
    <brk id="27" max="6" man="1"/>
    <brk id="28" max="6" man="1"/>
    <brk id="29" max="6" man="1"/>
    <brk id="30" max="6" man="1"/>
    <brk id="31" max="6" man="1"/>
    <brk id="32" max="6" man="1"/>
    <brk id="33" max="6" man="1"/>
    <brk id="34" max="6" man="1"/>
    <brk id="35" max="6" man="1"/>
    <brk id="36" max="6" man="1"/>
    <brk id="37" max="6" man="1"/>
    <brk id="38" max="6" man="1"/>
    <brk id="39" max="6" man="1"/>
    <brk id="40" max="6" man="1"/>
    <brk id="41" max="6" man="1"/>
    <brk id="42" max="6" man="1"/>
    <brk id="43" max="6" man="1"/>
    <brk id="44" max="6" man="1"/>
    <brk id="45" max="6" man="1"/>
    <brk id="46" max="6" man="1"/>
    <brk id="47" max="6" man="1"/>
    <brk id="48" max="6" man="1"/>
    <brk id="49" max="6" man="1"/>
    <brk id="50" max="6" man="1"/>
    <brk id="51" max="6" man="1"/>
    <brk id="52" max="6" man="1"/>
    <brk id="53" max="6" man="1"/>
    <brk id="54" max="6" man="1"/>
    <brk id="55" max="6" man="1"/>
    <brk id="56" max="6" man="1"/>
    <brk id="57" max="6" man="1"/>
    <brk id="58" max="6" man="1"/>
    <brk id="59" max="6" man="1"/>
    <brk id="60" max="6" man="1"/>
    <brk id="61" max="6" man="1"/>
    <brk id="128" max="6" man="1"/>
    <brk id="198" max="6" man="1"/>
    <brk id="273" max="6" man="1"/>
    <brk id="337" max="6" man="1"/>
    <brk id="411" max="6" man="1"/>
    <brk id="484" max="6" man="1"/>
    <brk id="567" max="6" man="1"/>
    <brk id="645" max="6" man="1"/>
    <brk id="702" max="6" man="1"/>
    <brk id="778" max="6" man="1"/>
    <brk id="8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Ankica</cp:lastModifiedBy>
  <cp:lastPrinted>2007-05-24T23:12:33Z</cp:lastPrinted>
  <dcterms:created xsi:type="dcterms:W3CDTF">2006-11-22T13:36:45Z</dcterms:created>
  <dcterms:modified xsi:type="dcterms:W3CDTF">2007-05-28T12:18:10Z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-282045205</vt:i4>
  </property>
  <property fmtid="{D5CDD505-2E9C-101B-9397-08002B2CF9AE}" pid="4" name="_EmailSubje">
    <vt:lpwstr>5. sednica, 25.05.07</vt:lpwstr>
  </property>
  <property fmtid="{D5CDD505-2E9C-101B-9397-08002B2CF9AE}" pid="5" name="_AuthorEma">
    <vt:lpwstr>ankica@sr.gov.yu</vt:lpwstr>
  </property>
  <property fmtid="{D5CDD505-2E9C-101B-9397-08002B2CF9AE}" pid="6" name="_AuthorEmailDisplayNa">
    <vt:lpwstr>Ankica Budisa Ninkovic</vt:lpwstr>
  </property>
</Properties>
</file>