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0740" activeTab="0"/>
  </bookViews>
  <sheets>
    <sheet name="Tabela 1" sheetId="1" r:id="rId1"/>
    <sheet name="Tabela 2" sheetId="2" r:id="rId2"/>
    <sheet name="Sheet3" sheetId="3" r:id="rId3"/>
  </sheets>
  <definedNames>
    <definedName name="_xlnm.Print_Area" localSheetId="0">'Tabela 1'!$A$1:$N$178</definedName>
    <definedName name="_xlnm.Print_Area" localSheetId="1">'Tabela 2'!$A$1:$F$129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144 preduzeća i 18
 preduzetnika
</t>
        </r>
      </text>
    </comment>
    <comment ref="B1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Banka nema ovu vrstu ponude
</t>
        </r>
      </text>
    </comment>
    <comment ref="E1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8 preduzeća i 3 preduzetnika
</t>
        </r>
      </text>
    </comment>
  </commentList>
</comments>
</file>

<file path=xl/sharedStrings.xml><?xml version="1.0" encoding="utf-8"?>
<sst xmlns="http://schemas.openxmlformats.org/spreadsheetml/2006/main" count="699" uniqueCount="64">
  <si>
    <t>Vrsta kredita</t>
  </si>
  <si>
    <t>Primljeni zahtevi</t>
  </si>
  <si>
    <t>Realizovani zahtevi</t>
  </si>
  <si>
    <t>Mala preduzeća</t>
  </si>
  <si>
    <t>Srednja preduzeća</t>
  </si>
  <si>
    <t>Velika preduzeća</t>
  </si>
  <si>
    <t>Broj</t>
  </si>
  <si>
    <t>Iznos u EUR</t>
  </si>
  <si>
    <t>Krediti za likvidnost</t>
  </si>
  <si>
    <t>Investicioni krediti</t>
  </si>
  <si>
    <t>Automobili</t>
  </si>
  <si>
    <t>Ostali potrošački krediti</t>
  </si>
  <si>
    <t>Ukupno</t>
  </si>
  <si>
    <t>Ukupno (realizovani za likvidnosti i investicioni)</t>
  </si>
  <si>
    <t>Komercijalna banka  AD Beograd</t>
  </si>
  <si>
    <t>Čačanska banka a.d. Čačak</t>
  </si>
  <si>
    <t xml:space="preserve">Ukupno </t>
  </si>
  <si>
    <t>Srpska banka a.d. Beograd</t>
  </si>
  <si>
    <t>I Krediti za likvidnost i investicioni krediti ( po vrstama preduzeća)</t>
  </si>
  <si>
    <t>II Krediti za automobile i ostali potrošački krediti</t>
  </si>
  <si>
    <t>Banca Intesa AD Beograd</t>
  </si>
  <si>
    <t>Ukupno:</t>
  </si>
  <si>
    <t>Hypo Alpe Adria Bank a.d. Beograd</t>
  </si>
  <si>
    <t>Societe Generale Banka Srbija a.d.</t>
  </si>
  <si>
    <t>ProCredit bank a.d.</t>
  </si>
  <si>
    <t>Privredna Banka Beograd</t>
  </si>
  <si>
    <t>Realizovani zahtevi (sve banke)</t>
  </si>
  <si>
    <t>Raiffeisen Banka AD Beograd</t>
  </si>
  <si>
    <t xml:space="preserve">Automobili </t>
  </si>
  <si>
    <t xml:space="preserve">Ostali potrošački krediti </t>
  </si>
  <si>
    <t>Findomestic banka a.d. Beograd</t>
  </si>
  <si>
    <t>UniCredit Banka Srbija</t>
  </si>
  <si>
    <t>Ukupno primeljni krediti</t>
  </si>
  <si>
    <t>KBC Banka a.d. Beograd</t>
  </si>
  <si>
    <t>Vojvodjanska banka a.d. Novi Sad</t>
  </si>
  <si>
    <t>PROGRAM MERA ZA UBLAŽAVANJE NEGATIVNIH EFEKATA SVETSKE EKONOMSKE KRIZE U SRBIJI</t>
  </si>
  <si>
    <t xml:space="preserve">Krediti za likvidnost </t>
  </si>
  <si>
    <t>Primljni zahtevi</t>
  </si>
  <si>
    <t>Izvozni</t>
  </si>
  <si>
    <t>Refinansirajući</t>
  </si>
  <si>
    <t>Ostalo</t>
  </si>
  <si>
    <t xml:space="preserve"> Krediti za likvidnost</t>
  </si>
  <si>
    <t>OTP Banka a.d. Novi Sad</t>
  </si>
  <si>
    <t>Findomestic Banka</t>
  </si>
  <si>
    <t>Čačanska Banka</t>
  </si>
  <si>
    <t>Vojvođanska Banka</t>
  </si>
  <si>
    <t>Meridian Banka</t>
  </si>
  <si>
    <t>Privredna Banka</t>
  </si>
  <si>
    <t>Banca Intesa</t>
  </si>
  <si>
    <t>Pro Credit</t>
  </si>
  <si>
    <t>Societe Generale</t>
  </si>
  <si>
    <t>Srpska banka</t>
  </si>
  <si>
    <t>Komercijalna Banka</t>
  </si>
  <si>
    <t>Erste Bank</t>
  </si>
  <si>
    <t>Raiffeisen Bank</t>
  </si>
  <si>
    <t>OTP Banka</t>
  </si>
  <si>
    <t>Hypo Alpe Adria</t>
  </si>
  <si>
    <t>Meridijan Banka</t>
  </si>
  <si>
    <t>EFG Banka</t>
  </si>
  <si>
    <t>ERSTE Banka</t>
  </si>
  <si>
    <t>UKUPNO</t>
  </si>
  <si>
    <t>Uni Credit banka</t>
  </si>
  <si>
    <t>28.04.2009.</t>
  </si>
  <si>
    <t>KBC Banka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</si>
</sst>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[$-81A]d\.\ mmmm\ yyyy"/>
    <numFmt numFmtId="178" formatCode="[$-F800]dddd\,\ mmmm\ dd\,\ yyyy"/>
    <numFmt numFmtId="179" formatCode="[$-C09]dddd\,\ d\ mmmm\ yyyy;@"/>
    <numFmt numFmtId="180" formatCode="[$-81A]dddd\,\ d/\ mmmm\ yyyy;@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6" fillId="4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3" fillId="0" borderId="10" xfId="42" applyNumberFormat="1" applyFont="1" applyFill="1" applyBorder="1" applyAlignment="1">
      <alignment horizontal="right"/>
    </xf>
    <xf numFmtId="3" fontId="3" fillId="0" borderId="16" xfId="42" applyNumberFormat="1" applyFont="1" applyFill="1" applyBorder="1" applyAlignment="1">
      <alignment horizontal="right"/>
    </xf>
    <xf numFmtId="3" fontId="3" fillId="0" borderId="17" xfId="42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3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10" fillId="0" borderId="2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10" fillId="4" borderId="20" xfId="0" applyFont="1" applyFill="1" applyBorder="1" applyAlignment="1">
      <alignment vertical="top" wrapText="1"/>
    </xf>
    <xf numFmtId="3" fontId="6" fillId="4" borderId="34" xfId="0" applyNumberFormat="1" applyFont="1" applyFill="1" applyBorder="1" applyAlignment="1">
      <alignment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4" borderId="35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31" xfId="0" applyNumberFormat="1" applyFont="1" applyBorder="1" applyAlignment="1">
      <alignment horizontal="center" vertical="top" wrapText="1"/>
    </xf>
    <xf numFmtId="3" fontId="10" fillId="0" borderId="33" xfId="0" applyNumberFormat="1" applyFont="1" applyBorder="1" applyAlignment="1">
      <alignment vertical="top" wrapText="1"/>
    </xf>
    <xf numFmtId="3" fontId="6" fillId="4" borderId="34" xfId="0" applyNumberFormat="1" applyFont="1" applyFill="1" applyBorder="1" applyAlignment="1">
      <alignment horizontal="right"/>
    </xf>
    <xf numFmtId="3" fontId="6" fillId="4" borderId="20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 wrapText="1"/>
    </xf>
    <xf numFmtId="3" fontId="6" fillId="4" borderId="33" xfId="0" applyNumberFormat="1" applyFont="1" applyFill="1" applyBorder="1" applyAlignment="1">
      <alignment horizontal="right" wrapText="1"/>
    </xf>
    <xf numFmtId="3" fontId="10" fillId="0" borderId="20" xfId="0" applyNumberFormat="1" applyFont="1" applyFill="1" applyBorder="1" applyAlignment="1">
      <alignment horizontal="right"/>
    </xf>
    <xf numFmtId="3" fontId="10" fillId="0" borderId="31" xfId="0" applyNumberFormat="1" applyFont="1" applyBorder="1" applyAlignment="1">
      <alignment horizontal="right" wrapText="1"/>
    </xf>
    <xf numFmtId="3" fontId="10" fillId="0" borderId="33" xfId="0" applyNumberFormat="1" applyFont="1" applyBorder="1" applyAlignment="1">
      <alignment horizontal="right" wrapText="1"/>
    </xf>
    <xf numFmtId="3" fontId="10" fillId="0" borderId="3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4" fillId="4" borderId="38" xfId="0" applyNumberFormat="1" applyFont="1" applyFill="1" applyBorder="1" applyAlignment="1">
      <alignment horizontal="right"/>
    </xf>
    <xf numFmtId="3" fontId="4" fillId="4" borderId="39" xfId="0" applyNumberFormat="1" applyFont="1" applyFill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4" fillId="4" borderId="38" xfId="42" applyNumberFormat="1" applyFont="1" applyFill="1" applyBorder="1" applyAlignment="1">
      <alignment horizontal="right"/>
    </xf>
    <xf numFmtId="3" fontId="4" fillId="4" borderId="39" xfId="42" applyNumberFormat="1" applyFont="1" applyFill="1" applyBorder="1" applyAlignment="1">
      <alignment horizontal="right"/>
    </xf>
    <xf numFmtId="3" fontId="4" fillId="4" borderId="20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35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179" fontId="6" fillId="4" borderId="26" xfId="0" applyNumberFormat="1" applyFont="1" applyFill="1" applyBorder="1" applyAlignment="1">
      <alignment/>
    </xf>
    <xf numFmtId="179" fontId="6" fillId="4" borderId="34" xfId="0" applyNumberFormat="1" applyFont="1" applyFill="1" applyBorder="1" applyAlignment="1">
      <alignment/>
    </xf>
    <xf numFmtId="179" fontId="6" fillId="4" borderId="3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4" borderId="34" xfId="0" applyNumberFormat="1" applyFont="1" applyFill="1" applyBorder="1" applyAlignment="1">
      <alignment/>
    </xf>
    <xf numFmtId="3" fontId="10" fillId="4" borderId="35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13" fillId="0" borderId="20" xfId="0" applyNumberFormat="1" applyFont="1" applyBorder="1" applyAlignment="1">
      <alignment horizontal="center"/>
    </xf>
    <xf numFmtId="3" fontId="6" fillId="0" borderId="56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3" fillId="0" borderId="11" xfId="42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4" fillId="4" borderId="37" xfId="0" applyNumberFormat="1" applyFont="1" applyFill="1" applyBorder="1" applyAlignment="1">
      <alignment horizontal="right"/>
    </xf>
    <xf numFmtId="3" fontId="11" fillId="0" borderId="59" xfId="0" applyNumberFormat="1" applyFont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4" fillId="0" borderId="5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5" fillId="0" borderId="64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 horizontal="right"/>
    </xf>
    <xf numFmtId="3" fontId="5" fillId="0" borderId="67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6" fillId="0" borderId="2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14" fillId="24" borderId="0" xfId="0" applyNumberFormat="1" applyFont="1" applyFill="1" applyBorder="1" applyAlignment="1">
      <alignment/>
    </xf>
    <xf numFmtId="3" fontId="14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 horizontal="center"/>
    </xf>
    <xf numFmtId="3" fontId="15" fillId="4" borderId="20" xfId="0" applyNumberFormat="1" applyFont="1" applyFill="1" applyBorder="1" applyAlignment="1">
      <alignment/>
    </xf>
    <xf numFmtId="3" fontId="15" fillId="4" borderId="35" xfId="0" applyNumberFormat="1" applyFont="1" applyFill="1" applyBorder="1" applyAlignment="1">
      <alignment/>
    </xf>
    <xf numFmtId="3" fontId="15" fillId="4" borderId="20" xfId="0" applyNumberFormat="1" applyFont="1" applyFill="1" applyBorder="1" applyAlignment="1">
      <alignment horizontal="right"/>
    </xf>
    <xf numFmtId="3" fontId="15" fillId="4" borderId="35" xfId="0" applyNumberFormat="1" applyFont="1" applyFill="1" applyBorder="1" applyAlignment="1">
      <alignment horizontal="right"/>
    </xf>
    <xf numFmtId="3" fontId="3" fillId="0" borderId="69" xfId="0" applyNumberFormat="1" applyFont="1" applyFill="1" applyBorder="1" applyAlignment="1">
      <alignment horizontal="right"/>
    </xf>
    <xf numFmtId="3" fontId="4" fillId="4" borderId="70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3" fontId="3" fillId="0" borderId="72" xfId="0" applyNumberFormat="1" applyFont="1" applyFill="1" applyBorder="1" applyAlignment="1">
      <alignment horizontal="right"/>
    </xf>
    <xf numFmtId="3" fontId="4" fillId="4" borderId="29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left"/>
    </xf>
    <xf numFmtId="0" fontId="4" fillId="0" borderId="31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3" fontId="10" fillId="0" borderId="31" xfId="0" applyNumberFormat="1" applyFont="1" applyBorder="1" applyAlignment="1">
      <alignment horizontal="right" vertical="center" wrapText="1"/>
    </xf>
    <xf numFmtId="3" fontId="6" fillId="0" borderId="73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0" fillId="0" borderId="35" xfId="0" applyNumberFormat="1" applyFont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6" fillId="0" borderId="32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36" fillId="4" borderId="20" xfId="0" applyFont="1" applyFill="1" applyBorder="1" applyAlignment="1">
      <alignment horizontal="left" wrapText="1"/>
    </xf>
    <xf numFmtId="3" fontId="36" fillId="4" borderId="34" xfId="0" applyNumberFormat="1" applyFont="1" applyFill="1" applyBorder="1" applyAlignment="1">
      <alignment horizontal="right"/>
    </xf>
    <xf numFmtId="3" fontId="36" fillId="4" borderId="20" xfId="0" applyNumberFormat="1" applyFont="1" applyFill="1" applyBorder="1" applyAlignment="1">
      <alignment horizontal="right"/>
    </xf>
    <xf numFmtId="3" fontId="36" fillId="4" borderId="31" xfId="0" applyNumberFormat="1" applyFont="1" applyFill="1" applyBorder="1" applyAlignment="1">
      <alignment horizontal="right" wrapText="1"/>
    </xf>
    <xf numFmtId="3" fontId="36" fillId="4" borderId="33" xfId="0" applyNumberFormat="1" applyFont="1" applyFill="1" applyBorder="1" applyAlignment="1">
      <alignment horizontal="right" wrapText="1"/>
    </xf>
    <xf numFmtId="3" fontId="37" fillId="0" borderId="20" xfId="0" applyNumberFormat="1" applyFont="1" applyFill="1" applyBorder="1" applyAlignment="1">
      <alignment/>
    </xf>
    <xf numFmtId="3" fontId="37" fillId="0" borderId="35" xfId="0" applyNumberFormat="1" applyFont="1" applyFill="1" applyBorder="1" applyAlignment="1">
      <alignment/>
    </xf>
    <xf numFmtId="3" fontId="37" fillId="0" borderId="31" xfId="0" applyNumberFormat="1" applyFont="1" applyBorder="1" applyAlignment="1">
      <alignment horizontal="right" wrapText="1"/>
    </xf>
    <xf numFmtId="3" fontId="37" fillId="0" borderId="33" xfId="0" applyNumberFormat="1" applyFont="1" applyBorder="1" applyAlignment="1">
      <alignment horizontal="right" wrapText="1"/>
    </xf>
    <xf numFmtId="3" fontId="3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74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15" fillId="20" borderId="20" xfId="0" applyNumberFormat="1" applyFont="1" applyFill="1" applyBorder="1" applyAlignment="1">
      <alignment horizontal="center" vertical="center"/>
    </xf>
    <xf numFmtId="3" fontId="15" fillId="20" borderId="26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left" vertical="justify" wrapText="1"/>
    </xf>
    <xf numFmtId="0" fontId="4" fillId="0" borderId="33" xfId="0" applyFont="1" applyBorder="1" applyAlignment="1">
      <alignment horizontal="left" vertical="justify" wrapText="1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76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/>
    </xf>
    <xf numFmtId="3" fontId="4" fillId="0" borderId="62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5" fillId="0" borderId="67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3" fontId="4" fillId="0" borderId="77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78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4" fillId="0" borderId="74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79" xfId="0" applyNumberFormat="1" applyFont="1" applyFill="1" applyBorder="1" applyAlignment="1">
      <alignment horizontal="center" vertical="center"/>
    </xf>
    <xf numFmtId="3" fontId="4" fillId="0" borderId="57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8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66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7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68" xfId="0" applyNumberFormat="1" applyFont="1" applyFill="1" applyBorder="1" applyAlignment="1">
      <alignment horizontal="center"/>
    </xf>
    <xf numFmtId="3" fontId="4" fillId="0" borderId="5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3" fontId="5" fillId="0" borderId="65" xfId="0" applyNumberFormat="1" applyFont="1" applyFill="1" applyBorder="1" applyAlignment="1">
      <alignment horizontal="center"/>
    </xf>
    <xf numFmtId="3" fontId="5" fillId="0" borderId="81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82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5" fillId="0" borderId="83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77" xfId="0" applyNumberFormat="1" applyFont="1" applyFill="1" applyBorder="1" applyAlignment="1">
      <alignment horizontal="center"/>
    </xf>
    <xf numFmtId="3" fontId="4" fillId="0" borderId="81" xfId="0" applyNumberFormat="1" applyFont="1" applyFill="1" applyBorder="1" applyAlignment="1">
      <alignment horizontal="center"/>
    </xf>
    <xf numFmtId="3" fontId="4" fillId="0" borderId="56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0" borderId="85" xfId="0" applyNumberFormat="1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3" fontId="4" fillId="0" borderId="87" xfId="0" applyNumberFormat="1" applyFont="1" applyFill="1" applyBorder="1" applyAlignment="1">
      <alignment horizontal="center"/>
    </xf>
    <xf numFmtId="3" fontId="4" fillId="0" borderId="88" xfId="0" applyNumberFormat="1" applyFont="1" applyFill="1" applyBorder="1" applyAlignment="1">
      <alignment horizontal="center"/>
    </xf>
    <xf numFmtId="3" fontId="4" fillId="0" borderId="89" xfId="0" applyNumberFormat="1" applyFont="1" applyFill="1" applyBorder="1" applyAlignment="1">
      <alignment horizontal="center"/>
    </xf>
    <xf numFmtId="3" fontId="5" fillId="0" borderId="62" xfId="0" applyNumberFormat="1" applyFont="1" applyFill="1" applyBorder="1" applyAlignment="1">
      <alignment horizontal="center"/>
    </xf>
    <xf numFmtId="3" fontId="4" fillId="0" borderId="84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9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15" fillId="4" borderId="26" xfId="0" applyNumberFormat="1" applyFont="1" applyFill="1" applyBorder="1" applyAlignment="1">
      <alignment horizontal="center"/>
    </xf>
    <xf numFmtId="3" fontId="15" fillId="4" borderId="35" xfId="0" applyNumberFormat="1" applyFont="1" applyFill="1" applyBorder="1" applyAlignment="1">
      <alignment horizontal="center"/>
    </xf>
    <xf numFmtId="3" fontId="5" fillId="0" borderId="91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3" fontId="6" fillId="0" borderId="76" xfId="0" applyNumberFormat="1" applyFont="1" applyFill="1" applyBorder="1" applyAlignment="1">
      <alignment horizontal="left"/>
    </xf>
    <xf numFmtId="3" fontId="6" fillId="0" borderId="84" xfId="0" applyNumberFormat="1" applyFont="1" applyFill="1" applyBorder="1" applyAlignment="1">
      <alignment horizontal="left"/>
    </xf>
    <xf numFmtId="3" fontId="4" fillId="0" borderId="7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 vertical="center"/>
    </xf>
    <xf numFmtId="180" fontId="15" fillId="0" borderId="26" xfId="0" applyNumberFormat="1" applyFont="1" applyBorder="1" applyAlignment="1">
      <alignment horizontal="center"/>
    </xf>
    <xf numFmtId="180" fontId="15" fillId="0" borderId="34" xfId="0" applyNumberFormat="1" applyFont="1" applyBorder="1" applyAlignment="1">
      <alignment horizontal="center"/>
    </xf>
    <xf numFmtId="180" fontId="15" fillId="0" borderId="35" xfId="0" applyNumberFormat="1" applyFont="1" applyBorder="1" applyAlignment="1">
      <alignment horizontal="center"/>
    </xf>
    <xf numFmtId="3" fontId="15" fillId="20" borderId="26" xfId="0" applyNumberFormat="1" applyFont="1" applyFill="1" applyBorder="1" applyAlignment="1">
      <alignment horizontal="center" vertical="center"/>
    </xf>
    <xf numFmtId="3" fontId="15" fillId="20" borderId="35" xfId="0" applyNumberFormat="1" applyFont="1" applyFill="1" applyBorder="1" applyAlignment="1">
      <alignment horizontal="center" vertical="center"/>
    </xf>
    <xf numFmtId="3" fontId="6" fillId="0" borderId="76" xfId="0" applyNumberFormat="1" applyFont="1" applyFill="1" applyBorder="1" applyAlignment="1">
      <alignment horizontal="center"/>
    </xf>
    <xf numFmtId="3" fontId="6" fillId="0" borderId="77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70" xfId="0" applyNumberFormat="1" applyFont="1" applyFill="1" applyBorder="1" applyAlignment="1">
      <alignment horizontal="left"/>
    </xf>
    <xf numFmtId="3" fontId="6" fillId="0" borderId="35" xfId="0" applyNumberFormat="1" applyFont="1" applyFill="1" applyBorder="1" applyAlignment="1">
      <alignment horizontal="left"/>
    </xf>
    <xf numFmtId="3" fontId="6" fillId="0" borderId="62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15" fillId="20" borderId="29" xfId="0" applyNumberFormat="1" applyFont="1" applyFill="1" applyBorder="1" applyAlignment="1">
      <alignment horizontal="center" vertical="center"/>
    </xf>
    <xf numFmtId="3" fontId="15" fillId="20" borderId="39" xfId="0" applyNumberFormat="1" applyFont="1" applyFill="1" applyBorder="1" applyAlignment="1">
      <alignment horizontal="center" vertical="center"/>
    </xf>
    <xf numFmtId="3" fontId="4" fillId="0" borderId="56" xfId="0" applyNumberFormat="1" applyFont="1" applyBorder="1" applyAlignment="1" applyProtection="1">
      <alignment horizontal="center" vertical="center" wrapText="1"/>
      <protection/>
    </xf>
    <xf numFmtId="3" fontId="4" fillId="0" borderId="32" xfId="0" applyNumberFormat="1" applyFont="1" applyBorder="1" applyAlignment="1" applyProtection="1">
      <alignment horizontal="center" vertical="center" wrapText="1"/>
      <protection/>
    </xf>
    <xf numFmtId="3" fontId="4" fillId="0" borderId="31" xfId="0" applyNumberFormat="1" applyFont="1" applyBorder="1" applyAlignment="1" applyProtection="1">
      <alignment horizontal="center" vertical="center" wrapText="1"/>
      <protection/>
    </xf>
    <xf numFmtId="3" fontId="6" fillId="0" borderId="77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/>
    </xf>
    <xf numFmtId="0" fontId="4" fillId="0" borderId="26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36" fillId="0" borderId="0" xfId="0" applyNumberFormat="1" applyFont="1" applyBorder="1" applyAlignment="1">
      <alignment horizontal="left"/>
    </xf>
    <xf numFmtId="3" fontId="6" fillId="0" borderId="56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78"/>
  <sheetViews>
    <sheetView tabSelected="1" zoomScaleSheetLayoutView="85" workbookViewId="0" topLeftCell="A81">
      <selection activeCell="A117" sqref="A117:A124"/>
    </sheetView>
  </sheetViews>
  <sheetFormatPr defaultColWidth="9.140625" defaultRowHeight="12.75"/>
  <cols>
    <col min="1" max="1" width="16.140625" style="136" customWidth="1"/>
    <col min="2" max="2" width="24.00390625" style="114" customWidth="1"/>
    <col min="3" max="3" width="11.7109375" style="114" customWidth="1"/>
    <col min="4" max="4" width="21.8515625" style="114" customWidth="1"/>
    <col min="5" max="5" width="12.140625" style="114" customWidth="1"/>
    <col min="6" max="6" width="17.57421875" style="114" customWidth="1"/>
    <col min="7" max="7" width="11.00390625" style="114" customWidth="1"/>
    <col min="8" max="8" width="16.140625" style="114" customWidth="1"/>
    <col min="9" max="9" width="10.28125" style="114" customWidth="1"/>
    <col min="10" max="10" width="14.28125" style="115" customWidth="1"/>
    <col min="11" max="11" width="6.57421875" style="114" customWidth="1"/>
    <col min="12" max="12" width="15.8515625" style="114" customWidth="1"/>
    <col min="13" max="13" width="7.8515625" style="114" customWidth="1"/>
    <col min="14" max="14" width="16.8515625" style="114" customWidth="1"/>
    <col min="15" max="16384" width="9.140625" style="114" customWidth="1"/>
  </cols>
  <sheetData>
    <row r="1" spans="1:14" ht="33.75" customHeight="1" thickBot="1">
      <c r="A1" s="130"/>
      <c r="B1" s="106" t="s">
        <v>35</v>
      </c>
      <c r="C1" s="107"/>
      <c r="D1" s="107"/>
      <c r="E1" s="107"/>
      <c r="F1" s="107"/>
      <c r="G1" s="107"/>
      <c r="H1" s="107"/>
      <c r="I1" s="108"/>
      <c r="J1" s="117"/>
      <c r="K1" s="117"/>
      <c r="L1" s="118"/>
      <c r="M1" s="116"/>
      <c r="N1" s="116"/>
    </row>
    <row r="2" spans="1:14" ht="21" thickBot="1">
      <c r="A2" s="130"/>
      <c r="B2" s="116"/>
      <c r="C2" s="391" t="s">
        <v>62</v>
      </c>
      <c r="D2" s="392"/>
      <c r="E2" s="392"/>
      <c r="F2" s="392"/>
      <c r="G2" s="392"/>
      <c r="H2" s="392"/>
      <c r="I2" s="392"/>
      <c r="J2" s="393"/>
      <c r="K2" s="116"/>
      <c r="L2" s="116"/>
      <c r="M2" s="116"/>
      <c r="N2" s="116"/>
    </row>
    <row r="3" spans="1:14" ht="18.75">
      <c r="A3" s="130"/>
      <c r="B3" s="116"/>
      <c r="C3" s="105"/>
      <c r="D3" s="105"/>
      <c r="E3" s="105"/>
      <c r="F3" s="105"/>
      <c r="G3" s="105"/>
      <c r="H3" s="105"/>
      <c r="I3" s="105"/>
      <c r="J3" s="105"/>
      <c r="K3" s="116"/>
      <c r="L3" s="116"/>
      <c r="M3" s="116"/>
      <c r="N3" s="116"/>
    </row>
    <row r="4" spans="1:14" ht="24.75" customHeight="1">
      <c r="A4" s="130"/>
      <c r="B4" s="250" t="s">
        <v>18</v>
      </c>
      <c r="C4" s="250"/>
      <c r="D4" s="250"/>
      <c r="E4" s="250"/>
      <c r="F4" s="250"/>
      <c r="G4" s="116"/>
      <c r="H4" s="116"/>
      <c r="I4" s="116"/>
      <c r="J4" s="116"/>
      <c r="K4" s="116"/>
      <c r="L4" s="116"/>
      <c r="M4" s="116"/>
      <c r="N4" s="116"/>
    </row>
    <row r="5" spans="1:14" ht="15" customHeight="1" thickBot="1">
      <c r="A5" s="15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3.25" customHeight="1" thickBot="1">
      <c r="A6" s="158"/>
      <c r="B6" s="403" t="s">
        <v>0</v>
      </c>
      <c r="C6" s="396" t="s">
        <v>1</v>
      </c>
      <c r="D6" s="398"/>
      <c r="E6" s="396" t="s">
        <v>2</v>
      </c>
      <c r="F6" s="398"/>
      <c r="G6" s="396" t="s">
        <v>2</v>
      </c>
      <c r="H6" s="397"/>
      <c r="I6" s="397"/>
      <c r="J6" s="397"/>
      <c r="K6" s="397"/>
      <c r="L6" s="398"/>
      <c r="M6" s="116"/>
      <c r="N6" s="116"/>
    </row>
    <row r="7" spans="1:14" ht="25.5" customHeight="1" thickBot="1">
      <c r="A7" s="159"/>
      <c r="B7" s="404"/>
      <c r="C7" s="401"/>
      <c r="D7" s="402"/>
      <c r="E7" s="401"/>
      <c r="F7" s="402"/>
      <c r="G7" s="246" t="s">
        <v>3</v>
      </c>
      <c r="H7" s="247"/>
      <c r="I7" s="246" t="s">
        <v>4</v>
      </c>
      <c r="J7" s="247"/>
      <c r="K7" s="246" t="s">
        <v>5</v>
      </c>
      <c r="L7" s="247"/>
      <c r="M7" s="116"/>
      <c r="N7" s="116"/>
    </row>
    <row r="8" spans="1:14" ht="25.5" customHeight="1" thickBot="1">
      <c r="A8" s="159"/>
      <c r="B8" s="120"/>
      <c r="C8" s="55" t="s">
        <v>6</v>
      </c>
      <c r="D8" s="121" t="s">
        <v>7</v>
      </c>
      <c r="E8" s="153" t="s">
        <v>6</v>
      </c>
      <c r="F8" s="154" t="s">
        <v>7</v>
      </c>
      <c r="G8" s="245" t="s">
        <v>6</v>
      </c>
      <c r="H8" s="153" t="s">
        <v>7</v>
      </c>
      <c r="I8" s="153" t="s">
        <v>6</v>
      </c>
      <c r="J8" s="153" t="s">
        <v>7</v>
      </c>
      <c r="K8" s="153" t="s">
        <v>6</v>
      </c>
      <c r="L8" s="154" t="s">
        <v>7</v>
      </c>
      <c r="M8" s="116"/>
      <c r="N8" s="116"/>
    </row>
    <row r="9" spans="1:14" ht="27.75" customHeight="1" thickBot="1">
      <c r="A9" s="159"/>
      <c r="B9" s="110" t="s">
        <v>8</v>
      </c>
      <c r="C9" s="122">
        <f>SUM(C30+C39+C48+C66+C57+C102+C111+C84+C156+C129+C165+C75+C174+C120+C138+C93+C147)</f>
        <v>4933</v>
      </c>
      <c r="D9" s="123">
        <f>SUM(D30+D39+D48+D66+D57+D102+D111+D84+D156+D129+D165+D75+D174+D120+D138+D93+D147)</f>
        <v>552726089.73</v>
      </c>
      <c r="E9" s="156">
        <f>SUM(E30+E39+E48+E66+E57+E102+E111+E84+E156+E129+E165+E75+E174+E120+E138+E93+E147)</f>
        <v>3055</v>
      </c>
      <c r="F9" s="156">
        <f>SUM(F30+F39+F48+F66+F57+F102+F111+F84+F156+F129+F165+F75+F174+F120+F138+F93+F147)</f>
        <v>240128252.17</v>
      </c>
      <c r="G9" s="111">
        <f>SUM(G30+G39+G48+G66+G57+G102+G111+G84+G156+G129+G75+G165+G174+G120+G138+G93+G147)</f>
        <v>2607</v>
      </c>
      <c r="H9" s="111">
        <f>SUM(H30+H39+H48+H66+H57+H102+H111+H84+H156+H129+H75+H165+H174+H120+H138+H93+H147)</f>
        <v>57755117.550000004</v>
      </c>
      <c r="I9" s="111">
        <f>SUM(I30+I39+I48+I66+I102+I57+I75+I111+I84+I156+I129+I174+I165+I120+I138+I93+I147)</f>
        <v>307</v>
      </c>
      <c r="J9" s="111">
        <f>SUM(J30+J39+J48+J66+J57+J102+J111+J84+J156+J129+J75+J165+J174+J120+J138+J93+J147)</f>
        <v>66259863</v>
      </c>
      <c r="K9" s="111">
        <f>SUM(K30+K39+K48+K66+K57+K102+K111+K84+K156+K129+K75+K165+K174+K120+K138+K93+K147)</f>
        <v>120</v>
      </c>
      <c r="L9" s="111">
        <f>SUM(L30+L39+L48+L66+L57+L102+L111+L84+L156+L129+L75+L165+L174+L120+L138+L93+L147)</f>
        <v>115820110.59</v>
      </c>
      <c r="M9" s="116"/>
      <c r="N9" s="116"/>
    </row>
    <row r="10" spans="1:14" ht="27" customHeight="1" thickBot="1">
      <c r="A10" s="159"/>
      <c r="B10" s="249" t="s">
        <v>9</v>
      </c>
      <c r="C10" s="124">
        <f>SUM(C31+C40+C49+C67+C58+C103+C112+C85+C157+C130+C166+C76+C175+C121+C139+C94+C148)</f>
        <v>121</v>
      </c>
      <c r="D10" s="112">
        <f>SUM(D31+D40+D49+D67+D58+D103+D112+D85+D157+D130+D166+D76+D175+D121+D139+D94+D148)</f>
        <v>32771094</v>
      </c>
      <c r="E10" s="215">
        <f>SUM(E76)</f>
        <v>1</v>
      </c>
      <c r="F10" s="216">
        <f>SUM(F76)</f>
        <v>1000000</v>
      </c>
      <c r="G10" s="102"/>
      <c r="H10" s="102"/>
      <c r="I10" s="102"/>
      <c r="J10" s="102"/>
      <c r="K10" s="102"/>
      <c r="L10" s="102"/>
      <c r="M10" s="116"/>
      <c r="N10" s="116"/>
    </row>
    <row r="11" spans="1:14" ht="32.25" customHeight="1" thickBot="1">
      <c r="A11" s="159"/>
      <c r="B11" s="155" t="s">
        <v>32</v>
      </c>
      <c r="C11" s="224">
        <f>C9+C10</f>
        <v>5054</v>
      </c>
      <c r="D11" s="223">
        <f>D9+D10</f>
        <v>585497183.73</v>
      </c>
      <c r="E11" s="225">
        <f>SUM(E9:E10)</f>
        <v>3056</v>
      </c>
      <c r="F11" s="226">
        <f>SUM(F9:F10)</f>
        <v>241128252.17</v>
      </c>
      <c r="G11" s="55"/>
      <c r="H11" s="55"/>
      <c r="I11" s="55"/>
      <c r="J11" s="55"/>
      <c r="K11" s="55"/>
      <c r="L11" s="55"/>
      <c r="M11" s="73"/>
      <c r="N11" s="73"/>
    </row>
    <row r="12" spans="1:14" ht="17.25" customHeight="1">
      <c r="A12" s="130"/>
      <c r="B12" s="34"/>
      <c r="E12" s="102"/>
      <c r="F12" s="102"/>
      <c r="G12" s="125"/>
      <c r="H12" s="125"/>
      <c r="I12" s="125"/>
      <c r="J12" s="126"/>
      <c r="K12" s="125"/>
      <c r="L12" s="125"/>
      <c r="M12" s="116"/>
      <c r="N12" s="116"/>
    </row>
    <row r="13" spans="1:14" ht="18" customHeight="1">
      <c r="A13" s="130"/>
      <c r="B13" s="119"/>
      <c r="C13" s="119"/>
      <c r="D13" s="119"/>
      <c r="E13" s="119"/>
      <c r="F13" s="119"/>
      <c r="G13" s="116"/>
      <c r="H13" s="116"/>
      <c r="I13" s="116"/>
      <c r="J13" s="127"/>
      <c r="K13" s="116"/>
      <c r="L13" s="116"/>
      <c r="M13" s="116"/>
      <c r="N13" s="116"/>
    </row>
    <row r="14" spans="1:14" ht="22.5" customHeight="1">
      <c r="A14" s="130"/>
      <c r="B14" s="251" t="s">
        <v>19</v>
      </c>
      <c r="C14" s="251"/>
      <c r="D14" s="251"/>
      <c r="E14" s="252"/>
      <c r="F14" s="119"/>
      <c r="G14" s="116"/>
      <c r="H14" s="116"/>
      <c r="I14" s="116"/>
      <c r="J14" s="127"/>
      <c r="K14" s="116"/>
      <c r="L14" s="116"/>
      <c r="M14" s="116"/>
      <c r="N14" s="116"/>
    </row>
    <row r="15" spans="1:14" ht="20.25" customHeight="1" thickBot="1">
      <c r="A15" s="130"/>
      <c r="B15" s="119"/>
      <c r="C15" s="119"/>
      <c r="D15" s="119"/>
      <c r="E15" s="119"/>
      <c r="F15" s="119"/>
      <c r="G15" s="116"/>
      <c r="H15" s="116"/>
      <c r="I15" s="116"/>
      <c r="J15" s="127"/>
      <c r="K15" s="116"/>
      <c r="L15" s="116"/>
      <c r="M15" s="116"/>
      <c r="N15" s="116"/>
    </row>
    <row r="16" spans="1:14" ht="33" customHeight="1" thickBot="1">
      <c r="A16" s="130"/>
      <c r="B16" s="403" t="s">
        <v>0</v>
      </c>
      <c r="C16" s="381" t="s">
        <v>1</v>
      </c>
      <c r="D16" s="383"/>
      <c r="E16" s="381" t="s">
        <v>26</v>
      </c>
      <c r="F16" s="382"/>
      <c r="G16" s="382"/>
      <c r="H16" s="383"/>
      <c r="I16" s="128"/>
      <c r="J16" s="128"/>
      <c r="K16" s="129"/>
      <c r="L16" s="129"/>
      <c r="M16" s="116"/>
      <c r="N16" s="116"/>
    </row>
    <row r="17" spans="1:14" ht="24.75" customHeight="1" thickBot="1">
      <c r="A17" s="130"/>
      <c r="B17" s="404"/>
      <c r="C17" s="110" t="s">
        <v>6</v>
      </c>
      <c r="D17" s="109" t="s">
        <v>7</v>
      </c>
      <c r="E17" s="386" t="s">
        <v>6</v>
      </c>
      <c r="F17" s="387"/>
      <c r="G17" s="399" t="s">
        <v>7</v>
      </c>
      <c r="H17" s="400"/>
      <c r="I17" s="128"/>
      <c r="J17" s="55"/>
      <c r="K17" s="55"/>
      <c r="L17" s="55"/>
      <c r="M17" s="116"/>
      <c r="N17" s="116"/>
    </row>
    <row r="18" spans="1:14" ht="25.5" customHeight="1" thickBot="1">
      <c r="A18" s="130"/>
      <c r="B18" s="110" t="s">
        <v>10</v>
      </c>
      <c r="C18" s="111">
        <f>SUM(C32+C41+C50+C68+C59+C104+C113+C86+C158+C131+C167+C77+C176+C122+C140+C95+C176+C149)</f>
        <v>1583</v>
      </c>
      <c r="D18" s="112">
        <f>SUM(D32+D41+D50+D68+D59+D104+D113+D86+D158+D131+D167+D77+D176+D122+D140+D95+D149)</f>
        <v>11039630.620000001</v>
      </c>
      <c r="E18" s="384">
        <f>SUM(E32+E41+E50+E68+E59+E104+E113+E86+E158+E131+E167+E77+E176+E122+E140+E95+E149)</f>
        <v>1142</v>
      </c>
      <c r="F18" s="385"/>
      <c r="G18" s="381">
        <f>SUM(F32+F41+F50+F68+F59+F104+F113+F86+F158+F131+F167+F77+F176+F122+F140+F95+F149)</f>
        <v>7915841.5600000005</v>
      </c>
      <c r="H18" s="383"/>
      <c r="I18" s="84"/>
      <c r="J18" s="84"/>
      <c r="K18" s="84"/>
      <c r="L18" s="84"/>
      <c r="M18" s="116"/>
      <c r="N18" s="116"/>
    </row>
    <row r="19" spans="1:14" ht="24.75" customHeight="1" thickBot="1">
      <c r="A19" s="130"/>
      <c r="B19" s="248" t="s">
        <v>11</v>
      </c>
      <c r="C19" s="111">
        <f>SUM(C33+C42+C51+C69+C60+C105+C114+C87+C159+C132+C168+C78+C177+C123+C141+C96+C150)</f>
        <v>4366</v>
      </c>
      <c r="D19" s="112">
        <f>SUM(D33+D42+D51+D69+D60+D105+D114+D87+D159+D132+D168+D78+D177+D123+D141+D96+D150)</f>
        <v>6904355.030000001</v>
      </c>
      <c r="E19" s="384">
        <f>SUM(E33+E42+E51+E69+E60+E105+E114+E87+E159+E132+E78+E168+E177+E123+E141+E96+E150)</f>
        <v>3262</v>
      </c>
      <c r="F19" s="385"/>
      <c r="G19" s="381">
        <f>SUM(F33+F42+F51+F69+F60+F105+F114+F87+F159+F132+F168+F78+F177+F123+F141+F96+F150)</f>
        <v>4957360.059999999</v>
      </c>
      <c r="H19" s="383"/>
      <c r="I19" s="84"/>
      <c r="J19" s="84"/>
      <c r="K19" s="84"/>
      <c r="L19" s="84"/>
      <c r="M19" s="116"/>
      <c r="N19" s="116"/>
    </row>
    <row r="20" spans="1:14" ht="33.75" customHeight="1" thickBot="1">
      <c r="A20" s="130"/>
      <c r="B20" s="113" t="s">
        <v>16</v>
      </c>
      <c r="C20" s="223">
        <f>SUM(C18:C19)</f>
        <v>5949</v>
      </c>
      <c r="D20" s="223">
        <f>SUM(D18:D19)</f>
        <v>17943985.650000002</v>
      </c>
      <c r="E20" s="375">
        <f>SUM(E18:E19)</f>
        <v>4404</v>
      </c>
      <c r="F20" s="376"/>
      <c r="G20" s="375">
        <f>SUM(G18:G19)</f>
        <v>12873201.62</v>
      </c>
      <c r="H20" s="376"/>
      <c r="I20" s="102"/>
      <c r="J20" s="102"/>
      <c r="K20" s="102"/>
      <c r="L20" s="102"/>
      <c r="M20" s="116"/>
      <c r="N20" s="116"/>
    </row>
    <row r="21" spans="1:14" ht="46.5" customHeight="1" thickBot="1">
      <c r="A21" s="130"/>
      <c r="B21" s="55"/>
      <c r="C21" s="217"/>
      <c r="D21" s="217"/>
      <c r="E21" s="218"/>
      <c r="F21" s="218"/>
      <c r="G21" s="218"/>
      <c r="H21" s="218"/>
      <c r="I21" s="102"/>
      <c r="J21" s="102"/>
      <c r="K21" s="102"/>
      <c r="L21" s="102"/>
      <c r="M21" s="116"/>
      <c r="N21" s="116"/>
    </row>
    <row r="22" spans="1:14" ht="36.75" customHeight="1" thickBot="1">
      <c r="A22" s="130"/>
      <c r="C22" s="381" t="s">
        <v>1</v>
      </c>
      <c r="D22" s="383"/>
      <c r="E22" s="381" t="s">
        <v>26</v>
      </c>
      <c r="F22" s="382"/>
      <c r="G22" s="382"/>
      <c r="H22" s="383"/>
      <c r="I22" s="102"/>
      <c r="J22" s="102"/>
      <c r="K22" s="102"/>
      <c r="L22" s="102"/>
      <c r="M22" s="116"/>
      <c r="N22" s="116"/>
    </row>
    <row r="23" spans="1:14" ht="27.75" customHeight="1" thickBot="1">
      <c r="A23" s="157"/>
      <c r="B23" s="277"/>
      <c r="C23" s="110" t="s">
        <v>6</v>
      </c>
      <c r="D23" s="109" t="s">
        <v>7</v>
      </c>
      <c r="E23" s="386" t="s">
        <v>6</v>
      </c>
      <c r="F23" s="410"/>
      <c r="G23" s="411" t="s">
        <v>7</v>
      </c>
      <c r="H23" s="400"/>
      <c r="I23" s="102"/>
      <c r="J23" s="102"/>
      <c r="K23" s="102"/>
      <c r="L23" s="102"/>
      <c r="M23" s="116"/>
      <c r="N23" s="116"/>
    </row>
    <row r="24" spans="1:14" ht="55.5" customHeight="1" thickBot="1">
      <c r="A24" s="130"/>
      <c r="B24" s="275" t="s">
        <v>60</v>
      </c>
      <c r="C24" s="275">
        <f>C11+C20</f>
        <v>11003</v>
      </c>
      <c r="D24" s="276">
        <f>D11+D20</f>
        <v>603441169.38</v>
      </c>
      <c r="E24" s="405">
        <f>E11+E20</f>
        <v>7460</v>
      </c>
      <c r="F24" s="406"/>
      <c r="G24" s="394">
        <f>F11+G20</f>
        <v>254001453.79</v>
      </c>
      <c r="H24" s="395"/>
      <c r="I24" s="102"/>
      <c r="J24" s="102"/>
      <c r="K24" s="102"/>
      <c r="L24" s="102"/>
      <c r="M24" s="116"/>
      <c r="N24" s="116"/>
    </row>
    <row r="25" spans="1:14" ht="18.75">
      <c r="A25" s="130"/>
      <c r="B25" s="219"/>
      <c r="C25" s="220"/>
      <c r="D25" s="221"/>
      <c r="E25" s="222"/>
      <c r="F25" s="222"/>
      <c r="G25" s="222"/>
      <c r="H25" s="222"/>
      <c r="I25" s="102"/>
      <c r="J25" s="102"/>
      <c r="K25" s="102"/>
      <c r="L25" s="102"/>
      <c r="M25" s="116"/>
      <c r="N25" s="116"/>
    </row>
    <row r="26" spans="1:14" ht="16.5" thickBot="1">
      <c r="A26" s="130"/>
      <c r="B26" s="131"/>
      <c r="C26" s="131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ht="15.75" customHeight="1" thickBot="1">
      <c r="A27" s="310" t="s">
        <v>20</v>
      </c>
      <c r="B27" s="316" t="s">
        <v>0</v>
      </c>
      <c r="C27" s="285" t="s">
        <v>1</v>
      </c>
      <c r="D27" s="286"/>
      <c r="E27" s="285" t="s">
        <v>2</v>
      </c>
      <c r="F27" s="286"/>
      <c r="G27" s="289" t="s">
        <v>2</v>
      </c>
      <c r="H27" s="290"/>
      <c r="I27" s="290"/>
      <c r="J27" s="290"/>
      <c r="K27" s="290"/>
      <c r="L27" s="291"/>
      <c r="M27" s="295" t="s">
        <v>13</v>
      </c>
      <c r="N27" s="296"/>
    </row>
    <row r="28" spans="1:14" ht="16.5" thickBot="1">
      <c r="A28" s="311"/>
      <c r="B28" s="317"/>
      <c r="C28" s="287"/>
      <c r="D28" s="288"/>
      <c r="E28" s="287"/>
      <c r="F28" s="288"/>
      <c r="G28" s="187" t="s">
        <v>3</v>
      </c>
      <c r="H28" s="191"/>
      <c r="I28" s="192" t="s">
        <v>4</v>
      </c>
      <c r="J28" s="191"/>
      <c r="K28" s="192" t="s">
        <v>5</v>
      </c>
      <c r="L28" s="190"/>
      <c r="M28" s="302"/>
      <c r="N28" s="303"/>
    </row>
    <row r="29" spans="1:14" ht="15.75">
      <c r="A29" s="311"/>
      <c r="B29" s="45"/>
      <c r="C29" s="23" t="s">
        <v>6</v>
      </c>
      <c r="D29" s="23" t="s">
        <v>7</v>
      </c>
      <c r="E29" s="23" t="s">
        <v>6</v>
      </c>
      <c r="F29" s="175" t="s">
        <v>7</v>
      </c>
      <c r="G29" s="36" t="s">
        <v>6</v>
      </c>
      <c r="H29" s="23" t="s">
        <v>7</v>
      </c>
      <c r="I29" s="23" t="s">
        <v>6</v>
      </c>
      <c r="J29" s="23" t="s">
        <v>7</v>
      </c>
      <c r="K29" s="23" t="s">
        <v>6</v>
      </c>
      <c r="L29" s="23" t="s">
        <v>7</v>
      </c>
      <c r="M29" s="24" t="s">
        <v>6</v>
      </c>
      <c r="N29" s="37" t="s">
        <v>7</v>
      </c>
    </row>
    <row r="30" spans="1:14" ht="15.75">
      <c r="A30" s="311"/>
      <c r="B30" s="42" t="s">
        <v>8</v>
      </c>
      <c r="C30" s="1">
        <v>1945</v>
      </c>
      <c r="D30" s="1">
        <v>173163170</v>
      </c>
      <c r="E30" s="1">
        <v>1525</v>
      </c>
      <c r="F30" s="1">
        <v>103167395</v>
      </c>
      <c r="G30" s="13">
        <v>1361</v>
      </c>
      <c r="H30" s="1">
        <v>27642090</v>
      </c>
      <c r="I30" s="1">
        <v>112</v>
      </c>
      <c r="J30" s="1">
        <v>24518594</v>
      </c>
      <c r="K30" s="1">
        <v>52</v>
      </c>
      <c r="L30" s="1">
        <v>51006711</v>
      </c>
      <c r="M30" s="1">
        <f>SUM(G30+I30+K30)</f>
        <v>1525</v>
      </c>
      <c r="N30" s="2">
        <f>SUM(H30+J30+L30)</f>
        <v>103167395</v>
      </c>
    </row>
    <row r="31" spans="1:14" ht="15.75">
      <c r="A31" s="311"/>
      <c r="B31" s="42" t="s">
        <v>9</v>
      </c>
      <c r="C31" s="1"/>
      <c r="D31" s="1"/>
      <c r="E31" s="1"/>
      <c r="F31" s="1"/>
      <c r="G31" s="13"/>
      <c r="H31" s="1"/>
      <c r="I31" s="1"/>
      <c r="J31" s="1"/>
      <c r="K31" s="1"/>
      <c r="L31" s="1"/>
      <c r="M31" s="1"/>
      <c r="N31" s="2"/>
    </row>
    <row r="32" spans="1:14" ht="16.5" thickBot="1">
      <c r="A32" s="311"/>
      <c r="B32" s="42" t="s">
        <v>10</v>
      </c>
      <c r="C32" s="1">
        <v>545</v>
      </c>
      <c r="D32" s="1">
        <v>3866181</v>
      </c>
      <c r="E32" s="1">
        <v>428</v>
      </c>
      <c r="F32" s="1">
        <v>3045238</v>
      </c>
      <c r="G32" s="19"/>
      <c r="H32" s="3"/>
      <c r="I32" s="3"/>
      <c r="J32" s="3"/>
      <c r="K32" s="3"/>
      <c r="L32" s="3"/>
      <c r="M32" s="3"/>
      <c r="N32" s="4"/>
    </row>
    <row r="33" spans="1:14" ht="16.5" thickBot="1">
      <c r="A33" s="311"/>
      <c r="B33" s="43" t="s">
        <v>11</v>
      </c>
      <c r="C33" s="8">
        <v>1653</v>
      </c>
      <c r="D33" s="8">
        <v>2109275</v>
      </c>
      <c r="E33" s="8">
        <v>1197</v>
      </c>
      <c r="F33" s="9">
        <v>1527319</v>
      </c>
      <c r="G33" s="16"/>
      <c r="H33" s="16"/>
      <c r="I33" s="16"/>
      <c r="J33" s="16"/>
      <c r="K33" s="16"/>
      <c r="L33" s="16"/>
      <c r="M33" s="16"/>
      <c r="N33" s="16"/>
    </row>
    <row r="34" spans="1:14" ht="16.5" thickBot="1">
      <c r="A34" s="312"/>
      <c r="B34" s="185" t="s">
        <v>21</v>
      </c>
      <c r="C34" s="85">
        <f>SUM(C30:C33)</f>
        <v>4143</v>
      </c>
      <c r="D34" s="85">
        <f>SUM(D30:D33)</f>
        <v>179138626</v>
      </c>
      <c r="E34" s="85">
        <f>SUM(E30:E33)</f>
        <v>3150</v>
      </c>
      <c r="F34" s="86">
        <f>SUM(F30:F33)</f>
        <v>107739952</v>
      </c>
      <c r="G34" s="16"/>
      <c r="H34" s="16"/>
      <c r="I34" s="16"/>
      <c r="J34" s="16"/>
      <c r="K34" s="16"/>
      <c r="L34" s="16"/>
      <c r="M34" s="16"/>
      <c r="N34" s="16"/>
    </row>
    <row r="35" spans="1:14" ht="16.5" thickBot="1">
      <c r="A35" s="160"/>
      <c r="B35" s="40"/>
      <c r="C35" s="7"/>
      <c r="D35" s="7"/>
      <c r="E35" s="7"/>
      <c r="F35" s="7"/>
      <c r="G35" s="16"/>
      <c r="H35" s="16"/>
      <c r="I35" s="16"/>
      <c r="J35" s="16"/>
      <c r="K35" s="16"/>
      <c r="L35" s="16"/>
      <c r="M35" s="16"/>
      <c r="N35" s="16"/>
    </row>
    <row r="36" spans="1:14" ht="16.5" customHeight="1" thickBot="1">
      <c r="A36" s="407" t="s">
        <v>14</v>
      </c>
      <c r="B36" s="351" t="s">
        <v>0</v>
      </c>
      <c r="C36" s="285" t="s">
        <v>1</v>
      </c>
      <c r="D36" s="286"/>
      <c r="E36" s="285" t="s">
        <v>2</v>
      </c>
      <c r="F36" s="286"/>
      <c r="G36" s="289" t="s">
        <v>2</v>
      </c>
      <c r="H36" s="290"/>
      <c r="I36" s="290"/>
      <c r="J36" s="290"/>
      <c r="K36" s="290"/>
      <c r="L36" s="291"/>
      <c r="M36" s="295" t="s">
        <v>13</v>
      </c>
      <c r="N36" s="296"/>
    </row>
    <row r="37" spans="1:14" ht="16.5" thickBot="1">
      <c r="A37" s="408"/>
      <c r="B37" s="352"/>
      <c r="C37" s="287"/>
      <c r="D37" s="288"/>
      <c r="E37" s="287"/>
      <c r="F37" s="288"/>
      <c r="G37" s="187" t="s">
        <v>3</v>
      </c>
      <c r="H37" s="193"/>
      <c r="I37" s="192" t="s">
        <v>4</v>
      </c>
      <c r="J37" s="193"/>
      <c r="K37" s="192" t="s">
        <v>5</v>
      </c>
      <c r="L37" s="194"/>
      <c r="M37" s="302"/>
      <c r="N37" s="303"/>
    </row>
    <row r="38" spans="1:14" ht="16.5" thickBot="1">
      <c r="A38" s="408"/>
      <c r="B38" s="132"/>
      <c r="C38" s="17" t="s">
        <v>6</v>
      </c>
      <c r="D38" s="17" t="s">
        <v>7</v>
      </c>
      <c r="E38" s="17" t="s">
        <v>6</v>
      </c>
      <c r="F38" s="41" t="s">
        <v>7</v>
      </c>
      <c r="G38" s="44" t="s">
        <v>6</v>
      </c>
      <c r="H38" s="198" t="s">
        <v>7</v>
      </c>
      <c r="I38" s="271" t="s">
        <v>6</v>
      </c>
      <c r="J38" s="199" t="s">
        <v>7</v>
      </c>
      <c r="K38" s="199" t="s">
        <v>6</v>
      </c>
      <c r="L38" s="199" t="s">
        <v>7</v>
      </c>
      <c r="M38" s="200" t="s">
        <v>6</v>
      </c>
      <c r="N38" s="201" t="s">
        <v>7</v>
      </c>
    </row>
    <row r="39" spans="1:14" ht="15.75">
      <c r="A39" s="408"/>
      <c r="B39" s="42" t="s">
        <v>8</v>
      </c>
      <c r="C39" s="1">
        <v>319</v>
      </c>
      <c r="D39" s="1">
        <v>94266325</v>
      </c>
      <c r="E39" s="1">
        <v>162</v>
      </c>
      <c r="F39" s="6">
        <v>47196122</v>
      </c>
      <c r="G39" s="195">
        <v>68</v>
      </c>
      <c r="H39" s="195">
        <v>2760767</v>
      </c>
      <c r="I39" s="202">
        <v>47</v>
      </c>
      <c r="J39" s="202">
        <v>11052800</v>
      </c>
      <c r="K39" s="202">
        <v>29</v>
      </c>
      <c r="L39" s="202">
        <v>33122391</v>
      </c>
      <c r="M39" s="202">
        <f>SUM(G39+I39+K39)</f>
        <v>144</v>
      </c>
      <c r="N39" s="167">
        <v>46935959</v>
      </c>
    </row>
    <row r="40" spans="1:14" ht="15.75">
      <c r="A40" s="408"/>
      <c r="B40" s="42" t="s">
        <v>9</v>
      </c>
      <c r="C40" s="1">
        <v>12</v>
      </c>
      <c r="D40" s="1">
        <v>5029500</v>
      </c>
      <c r="E40" s="1"/>
      <c r="F40" s="6"/>
      <c r="G40" s="1"/>
      <c r="H40" s="1"/>
      <c r="I40" s="1"/>
      <c r="J40" s="1"/>
      <c r="K40" s="1"/>
      <c r="L40" s="1"/>
      <c r="M40" s="1"/>
      <c r="N40" s="2"/>
    </row>
    <row r="41" spans="1:14" ht="16.5" thickBot="1">
      <c r="A41" s="408"/>
      <c r="B41" s="42" t="s">
        <v>10</v>
      </c>
      <c r="C41" s="1">
        <v>342</v>
      </c>
      <c r="D41" s="1">
        <v>2483029</v>
      </c>
      <c r="E41" s="1">
        <v>258</v>
      </c>
      <c r="F41" s="6">
        <v>1905624</v>
      </c>
      <c r="G41" s="272"/>
      <c r="H41" s="272"/>
      <c r="I41" s="3"/>
      <c r="J41" s="3"/>
      <c r="K41" s="3"/>
      <c r="L41" s="3"/>
      <c r="M41" s="3"/>
      <c r="N41" s="4"/>
    </row>
    <row r="42" spans="1:14" ht="16.5" thickBot="1">
      <c r="A42" s="408"/>
      <c r="B42" s="43" t="s">
        <v>11</v>
      </c>
      <c r="C42" s="8">
        <v>607</v>
      </c>
      <c r="D42" s="8">
        <v>915313</v>
      </c>
      <c r="E42" s="8">
        <v>473</v>
      </c>
      <c r="F42" s="9">
        <v>629799</v>
      </c>
      <c r="G42" s="16"/>
      <c r="H42" s="16"/>
      <c r="I42" s="16"/>
      <c r="J42" s="16"/>
      <c r="K42" s="16"/>
      <c r="L42" s="16"/>
      <c r="M42" s="16"/>
      <c r="N42" s="16"/>
    </row>
    <row r="43" spans="1:14" ht="16.5" thickBot="1">
      <c r="A43" s="409"/>
      <c r="B43" s="44" t="s">
        <v>12</v>
      </c>
      <c r="C43" s="85">
        <f>SUM(C39:C42)</f>
        <v>1280</v>
      </c>
      <c r="D43" s="85">
        <f>SUM(D39:D42)</f>
        <v>102694167</v>
      </c>
      <c r="E43" s="85">
        <f>SUM(E39:E42)</f>
        <v>893</v>
      </c>
      <c r="F43" s="86">
        <f>SUM(F39:F42)</f>
        <v>49731545</v>
      </c>
      <c r="G43" s="16"/>
      <c r="H43" s="16"/>
      <c r="I43" s="16"/>
      <c r="J43" s="16"/>
      <c r="K43" s="16"/>
      <c r="L43" s="16"/>
      <c r="M43" s="16"/>
      <c r="N43" s="16"/>
    </row>
    <row r="44" spans="1:14" s="177" customFormat="1" ht="16.5" thickBot="1">
      <c r="A44" s="157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</row>
    <row r="45" spans="1:14" ht="15.75" customHeight="1" thickBot="1">
      <c r="A45" s="310" t="s">
        <v>24</v>
      </c>
      <c r="B45" s="351" t="s">
        <v>0</v>
      </c>
      <c r="C45" s="285" t="s">
        <v>1</v>
      </c>
      <c r="D45" s="286"/>
      <c r="E45" s="285" t="s">
        <v>2</v>
      </c>
      <c r="F45" s="286"/>
      <c r="G45" s="289" t="s">
        <v>2</v>
      </c>
      <c r="H45" s="290"/>
      <c r="I45" s="290"/>
      <c r="J45" s="290"/>
      <c r="K45" s="290"/>
      <c r="L45" s="291"/>
      <c r="M45" s="295" t="s">
        <v>13</v>
      </c>
      <c r="N45" s="296"/>
    </row>
    <row r="46" spans="1:14" ht="16.5" thickBot="1">
      <c r="A46" s="311"/>
      <c r="B46" s="352"/>
      <c r="C46" s="287"/>
      <c r="D46" s="288"/>
      <c r="E46" s="287"/>
      <c r="F46" s="288"/>
      <c r="G46" s="203" t="s">
        <v>3</v>
      </c>
      <c r="H46" s="204"/>
      <c r="I46" s="205" t="s">
        <v>4</v>
      </c>
      <c r="J46" s="204"/>
      <c r="K46" s="205" t="s">
        <v>5</v>
      </c>
      <c r="L46" s="206"/>
      <c r="M46" s="297"/>
      <c r="N46" s="298"/>
    </row>
    <row r="47" spans="1:14" ht="15.75">
      <c r="A47" s="311"/>
      <c r="B47" s="45"/>
      <c r="C47" s="17" t="s">
        <v>6</v>
      </c>
      <c r="D47" s="17" t="s">
        <v>7</v>
      </c>
      <c r="E47" s="17" t="s">
        <v>6</v>
      </c>
      <c r="F47" s="41" t="s">
        <v>7</v>
      </c>
      <c r="G47" s="207" t="s">
        <v>6</v>
      </c>
      <c r="H47" s="208" t="s">
        <v>7</v>
      </c>
      <c r="I47" s="208" t="s">
        <v>6</v>
      </c>
      <c r="J47" s="208" t="s">
        <v>7</v>
      </c>
      <c r="K47" s="208" t="s">
        <v>6</v>
      </c>
      <c r="L47" s="208" t="s">
        <v>7</v>
      </c>
      <c r="M47" s="208" t="s">
        <v>6</v>
      </c>
      <c r="N47" s="209" t="s">
        <v>7</v>
      </c>
    </row>
    <row r="48" spans="1:14" ht="15.75">
      <c r="A48" s="311"/>
      <c r="B48" s="42" t="s">
        <v>8</v>
      </c>
      <c r="C48" s="1">
        <v>975</v>
      </c>
      <c r="D48" s="1">
        <v>39519851.63</v>
      </c>
      <c r="E48" s="1">
        <v>556</v>
      </c>
      <c r="F48" s="2">
        <v>24267636.84</v>
      </c>
      <c r="G48" s="5">
        <v>501</v>
      </c>
      <c r="H48" s="1">
        <v>11777524.84</v>
      </c>
      <c r="I48" s="1">
        <v>50</v>
      </c>
      <c r="J48" s="1">
        <v>10010112</v>
      </c>
      <c r="K48" s="1">
        <v>5</v>
      </c>
      <c r="L48" s="1">
        <v>2480000</v>
      </c>
      <c r="M48" s="1">
        <v>556</v>
      </c>
      <c r="N48" s="2">
        <v>24267636.84</v>
      </c>
    </row>
    <row r="49" spans="1:14" ht="15.75">
      <c r="A49" s="311"/>
      <c r="B49" s="42" t="s">
        <v>9</v>
      </c>
      <c r="C49" s="1">
        <v>60</v>
      </c>
      <c r="D49" s="1">
        <v>1496578</v>
      </c>
      <c r="E49" s="1"/>
      <c r="F49" s="2"/>
      <c r="G49" s="5"/>
      <c r="H49" s="1"/>
      <c r="I49" s="1"/>
      <c r="J49" s="1"/>
      <c r="K49" s="1"/>
      <c r="L49" s="1"/>
      <c r="M49" s="1">
        <v>0</v>
      </c>
      <c r="N49" s="2">
        <v>0</v>
      </c>
    </row>
    <row r="50" spans="1:14" ht="16.5" thickBot="1">
      <c r="A50" s="311"/>
      <c r="B50" s="42" t="s">
        <v>10</v>
      </c>
      <c r="C50" s="1">
        <v>64</v>
      </c>
      <c r="D50" s="1">
        <v>458001.75</v>
      </c>
      <c r="E50" s="1">
        <v>28</v>
      </c>
      <c r="F50" s="2">
        <v>195938.92</v>
      </c>
      <c r="G50" s="15"/>
      <c r="H50" s="3"/>
      <c r="I50" s="3"/>
      <c r="J50" s="3"/>
      <c r="K50" s="3"/>
      <c r="L50" s="3"/>
      <c r="M50" s="3"/>
      <c r="N50" s="4"/>
    </row>
    <row r="51" spans="1:14" ht="16.5" thickBot="1">
      <c r="A51" s="311"/>
      <c r="B51" s="43" t="s">
        <v>11</v>
      </c>
      <c r="C51" s="8">
        <v>556</v>
      </c>
      <c r="D51" s="8">
        <v>2080954.96</v>
      </c>
      <c r="E51" s="8">
        <v>424</v>
      </c>
      <c r="F51" s="9">
        <v>1458451.98</v>
      </c>
      <c r="G51" s="16"/>
      <c r="H51" s="16"/>
      <c r="I51" s="16"/>
      <c r="J51" s="16"/>
      <c r="K51" s="16"/>
      <c r="L51" s="16"/>
      <c r="M51" s="16"/>
      <c r="N51" s="16"/>
    </row>
    <row r="52" spans="1:14" ht="16.5" thickBot="1">
      <c r="A52" s="312"/>
      <c r="B52" s="44" t="s">
        <v>12</v>
      </c>
      <c r="C52" s="85">
        <f>SUM(C48:C51)</f>
        <v>1655</v>
      </c>
      <c r="D52" s="85">
        <f>SUM(D48:D51)</f>
        <v>43555386.34</v>
      </c>
      <c r="E52" s="85">
        <f>SUM(E48:E51)</f>
        <v>1008</v>
      </c>
      <c r="F52" s="86">
        <f>SUM(F48:F51)</f>
        <v>25922027.740000002</v>
      </c>
      <c r="G52" s="16"/>
      <c r="H52" s="16"/>
      <c r="I52" s="16"/>
      <c r="J52" s="16"/>
      <c r="K52" s="16"/>
      <c r="L52" s="16"/>
      <c r="M52" s="16"/>
      <c r="N52" s="16"/>
    </row>
    <row r="53" spans="1:14" s="177" customFormat="1" ht="16.5" thickBot="1">
      <c r="A53" s="160"/>
      <c r="B53" s="94"/>
      <c r="C53" s="178"/>
      <c r="D53" s="178"/>
      <c r="E53" s="178"/>
      <c r="F53" s="178"/>
      <c r="G53" s="16"/>
      <c r="H53" s="16"/>
      <c r="I53" s="16"/>
      <c r="J53" s="16"/>
      <c r="K53" s="16"/>
      <c r="L53" s="16"/>
      <c r="M53" s="16"/>
      <c r="N53" s="16"/>
    </row>
    <row r="54" spans="1:14" ht="16.5" thickBot="1">
      <c r="A54" s="310" t="s">
        <v>23</v>
      </c>
      <c r="B54" s="316" t="s">
        <v>0</v>
      </c>
      <c r="C54" s="285" t="s">
        <v>1</v>
      </c>
      <c r="D54" s="286"/>
      <c r="E54" s="285" t="s">
        <v>2</v>
      </c>
      <c r="F54" s="286"/>
      <c r="G54" s="289" t="s">
        <v>2</v>
      </c>
      <c r="H54" s="290"/>
      <c r="I54" s="290"/>
      <c r="J54" s="290"/>
      <c r="K54" s="290"/>
      <c r="L54" s="291"/>
      <c r="M54" s="295" t="s">
        <v>13</v>
      </c>
      <c r="N54" s="296"/>
    </row>
    <row r="55" spans="1:14" ht="15.75" customHeight="1" thickBot="1">
      <c r="A55" s="311"/>
      <c r="B55" s="317"/>
      <c r="C55" s="287"/>
      <c r="D55" s="288"/>
      <c r="E55" s="287"/>
      <c r="F55" s="288"/>
      <c r="G55" s="203" t="s">
        <v>3</v>
      </c>
      <c r="H55" s="204"/>
      <c r="I55" s="205" t="s">
        <v>4</v>
      </c>
      <c r="J55" s="204"/>
      <c r="K55" s="205" t="s">
        <v>5</v>
      </c>
      <c r="L55" s="206"/>
      <c r="M55" s="297"/>
      <c r="N55" s="298"/>
    </row>
    <row r="56" spans="1:14" ht="15.75">
      <c r="A56" s="311"/>
      <c r="B56" s="45"/>
      <c r="C56" s="23" t="s">
        <v>6</v>
      </c>
      <c r="D56" s="23" t="s">
        <v>7</v>
      </c>
      <c r="E56" s="23" t="s">
        <v>6</v>
      </c>
      <c r="F56" s="10" t="s">
        <v>7</v>
      </c>
      <c r="G56" s="207" t="s">
        <v>6</v>
      </c>
      <c r="H56" s="208" t="s">
        <v>7</v>
      </c>
      <c r="I56" s="208" t="s">
        <v>6</v>
      </c>
      <c r="J56" s="208" t="s">
        <v>7</v>
      </c>
      <c r="K56" s="208" t="s">
        <v>6</v>
      </c>
      <c r="L56" s="208" t="s">
        <v>7</v>
      </c>
      <c r="M56" s="208" t="s">
        <v>6</v>
      </c>
      <c r="N56" s="209" t="s">
        <v>7</v>
      </c>
    </row>
    <row r="57" spans="1:14" ht="15.75">
      <c r="A57" s="311"/>
      <c r="B57" s="42" t="s">
        <v>8</v>
      </c>
      <c r="C57" s="1">
        <v>184</v>
      </c>
      <c r="D57" s="1">
        <v>36119326</v>
      </c>
      <c r="E57" s="1">
        <v>109</v>
      </c>
      <c r="F57" s="2">
        <v>14126551</v>
      </c>
      <c r="G57" s="5">
        <v>82</v>
      </c>
      <c r="H57" s="1">
        <v>1487656</v>
      </c>
      <c r="I57" s="1">
        <v>16</v>
      </c>
      <c r="J57" s="1">
        <v>3416667</v>
      </c>
      <c r="K57" s="1">
        <v>11</v>
      </c>
      <c r="L57" s="1">
        <v>9222231</v>
      </c>
      <c r="M57" s="1">
        <v>109</v>
      </c>
      <c r="N57" s="2">
        <v>14126551</v>
      </c>
    </row>
    <row r="58" spans="1:14" ht="15.75">
      <c r="A58" s="311"/>
      <c r="B58" s="42" t="s">
        <v>9</v>
      </c>
      <c r="C58" s="1">
        <v>6</v>
      </c>
      <c r="D58" s="1">
        <v>2000000</v>
      </c>
      <c r="E58" s="1"/>
      <c r="F58" s="6"/>
      <c r="G58" s="5"/>
      <c r="H58" s="1"/>
      <c r="I58" s="1"/>
      <c r="J58" s="1"/>
      <c r="K58" s="1"/>
      <c r="L58" s="1"/>
      <c r="M58" s="1"/>
      <c r="N58" s="2"/>
    </row>
    <row r="59" spans="1:14" ht="16.5" thickBot="1">
      <c r="A59" s="311"/>
      <c r="B59" s="42" t="s">
        <v>10</v>
      </c>
      <c r="C59" s="1">
        <v>197</v>
      </c>
      <c r="D59" s="1">
        <v>1391717.16</v>
      </c>
      <c r="E59" s="1">
        <v>135</v>
      </c>
      <c r="F59" s="6">
        <v>919310.76</v>
      </c>
      <c r="G59" s="15"/>
      <c r="H59" s="3"/>
      <c r="I59" s="3"/>
      <c r="J59" s="3"/>
      <c r="K59" s="3"/>
      <c r="L59" s="3"/>
      <c r="M59" s="3"/>
      <c r="N59" s="4"/>
    </row>
    <row r="60" spans="1:14" ht="16.5" thickBot="1">
      <c r="A60" s="311"/>
      <c r="B60" s="43" t="s">
        <v>11</v>
      </c>
      <c r="C60" s="8">
        <v>344</v>
      </c>
      <c r="D60" s="8">
        <v>430360.19</v>
      </c>
      <c r="E60" s="8">
        <v>320</v>
      </c>
      <c r="F60" s="9">
        <v>393095.91</v>
      </c>
      <c r="G60" s="16"/>
      <c r="H60" s="16"/>
      <c r="I60" s="16"/>
      <c r="J60" s="16"/>
      <c r="K60" s="16"/>
      <c r="L60" s="16"/>
      <c r="M60" s="16"/>
      <c r="N60" s="16"/>
    </row>
    <row r="61" spans="1:14" ht="16.5" thickBot="1">
      <c r="A61" s="312"/>
      <c r="B61" s="70" t="s">
        <v>12</v>
      </c>
      <c r="C61" s="85">
        <f>SUM(C57:C60)</f>
        <v>731</v>
      </c>
      <c r="D61" s="85">
        <f>SUM(D57:D60)</f>
        <v>39941403.349999994</v>
      </c>
      <c r="E61" s="85">
        <f>SUM(E57:E60)</f>
        <v>564</v>
      </c>
      <c r="F61" s="86">
        <f>SUM(F57:F60)</f>
        <v>15438957.67</v>
      </c>
      <c r="G61" s="16"/>
      <c r="H61" s="16"/>
      <c r="I61" s="16"/>
      <c r="J61" s="16"/>
      <c r="K61" s="16"/>
      <c r="L61" s="16"/>
      <c r="M61" s="16"/>
      <c r="N61" s="16"/>
    </row>
    <row r="62" spans="1:14" ht="16.5" thickBo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6.5" thickBot="1">
      <c r="A63" s="310" t="s">
        <v>22</v>
      </c>
      <c r="B63" s="316" t="s">
        <v>0</v>
      </c>
      <c r="C63" s="285" t="s">
        <v>1</v>
      </c>
      <c r="D63" s="286"/>
      <c r="E63" s="285" t="s">
        <v>2</v>
      </c>
      <c r="F63" s="286"/>
      <c r="G63" s="289" t="s">
        <v>2</v>
      </c>
      <c r="H63" s="290"/>
      <c r="I63" s="290"/>
      <c r="J63" s="290"/>
      <c r="K63" s="290"/>
      <c r="L63" s="291"/>
      <c r="M63" s="295" t="s">
        <v>13</v>
      </c>
      <c r="N63" s="296"/>
    </row>
    <row r="64" spans="1:14" ht="16.5" thickBot="1">
      <c r="A64" s="311"/>
      <c r="B64" s="317"/>
      <c r="C64" s="287"/>
      <c r="D64" s="288"/>
      <c r="E64" s="287"/>
      <c r="F64" s="288"/>
      <c r="G64" s="203" t="s">
        <v>3</v>
      </c>
      <c r="H64" s="204"/>
      <c r="I64" s="205" t="s">
        <v>4</v>
      </c>
      <c r="J64" s="204"/>
      <c r="K64" s="205" t="s">
        <v>5</v>
      </c>
      <c r="L64" s="206"/>
      <c r="M64" s="297"/>
      <c r="N64" s="298"/>
    </row>
    <row r="65" spans="1:14" ht="15.75">
      <c r="A65" s="311"/>
      <c r="B65" s="45"/>
      <c r="C65" s="17" t="s">
        <v>6</v>
      </c>
      <c r="D65" s="17" t="s">
        <v>7</v>
      </c>
      <c r="E65" s="17" t="s">
        <v>6</v>
      </c>
      <c r="F65" s="41" t="s">
        <v>7</v>
      </c>
      <c r="G65" s="207" t="s">
        <v>6</v>
      </c>
      <c r="H65" s="208" t="s">
        <v>7</v>
      </c>
      <c r="I65" s="208" t="s">
        <v>6</v>
      </c>
      <c r="J65" s="208" t="s">
        <v>7</v>
      </c>
      <c r="K65" s="208" t="s">
        <v>6</v>
      </c>
      <c r="L65" s="208" t="s">
        <v>7</v>
      </c>
      <c r="M65" s="208" t="s">
        <v>6</v>
      </c>
      <c r="N65" s="209" t="s">
        <v>7</v>
      </c>
    </row>
    <row r="66" spans="1:14" ht="18.75" customHeight="1">
      <c r="A66" s="311"/>
      <c r="B66" s="42" t="s">
        <v>8</v>
      </c>
      <c r="C66" s="1">
        <v>259</v>
      </c>
      <c r="D66" s="1">
        <v>44254922</v>
      </c>
      <c r="E66" s="1">
        <v>168</v>
      </c>
      <c r="F66" s="2">
        <v>10875300</v>
      </c>
      <c r="G66" s="5">
        <v>150</v>
      </c>
      <c r="H66" s="1">
        <v>4220300</v>
      </c>
      <c r="I66" s="1">
        <v>15</v>
      </c>
      <c r="J66" s="1">
        <v>4665000</v>
      </c>
      <c r="K66" s="1">
        <v>3</v>
      </c>
      <c r="L66" s="1">
        <v>1990000</v>
      </c>
      <c r="M66" s="1">
        <v>168</v>
      </c>
      <c r="N66" s="2">
        <v>10875300</v>
      </c>
    </row>
    <row r="67" spans="1:14" ht="15.75">
      <c r="A67" s="311"/>
      <c r="B67" s="42" t="s">
        <v>9</v>
      </c>
      <c r="C67" s="1">
        <v>9</v>
      </c>
      <c r="D67" s="1">
        <v>4830000</v>
      </c>
      <c r="E67" s="1"/>
      <c r="F67" s="2"/>
      <c r="G67" s="5"/>
      <c r="H67" s="1"/>
      <c r="I67" s="1"/>
      <c r="J67" s="1"/>
      <c r="K67" s="1"/>
      <c r="L67" s="1"/>
      <c r="M67" s="1"/>
      <c r="N67" s="2"/>
    </row>
    <row r="68" spans="1:14" ht="15.75" customHeight="1" thickBot="1">
      <c r="A68" s="311"/>
      <c r="B68" s="42" t="s">
        <v>10</v>
      </c>
      <c r="C68" s="1">
        <v>75</v>
      </c>
      <c r="D68" s="1">
        <v>463969</v>
      </c>
      <c r="E68" s="1">
        <v>65</v>
      </c>
      <c r="F68" s="2">
        <v>394455</v>
      </c>
      <c r="G68" s="20"/>
      <c r="H68" s="21"/>
      <c r="I68" s="21"/>
      <c r="J68" s="21"/>
      <c r="K68" s="21"/>
      <c r="L68" s="21"/>
      <c r="M68" s="21"/>
      <c r="N68" s="22"/>
    </row>
    <row r="69" spans="1:14" ht="16.5" thickBot="1">
      <c r="A69" s="311"/>
      <c r="B69" s="43" t="s">
        <v>11</v>
      </c>
      <c r="C69" s="8">
        <v>110</v>
      </c>
      <c r="D69" s="8">
        <v>228714</v>
      </c>
      <c r="E69" s="8">
        <v>93</v>
      </c>
      <c r="F69" s="9">
        <v>203775</v>
      </c>
      <c r="G69" s="16"/>
      <c r="H69" s="16"/>
      <c r="I69" s="16"/>
      <c r="J69" s="16"/>
      <c r="K69" s="16"/>
      <c r="L69" s="16"/>
      <c r="M69" s="16"/>
      <c r="N69" s="16"/>
    </row>
    <row r="70" spans="1:14" ht="16.5" thickBot="1">
      <c r="A70" s="312"/>
      <c r="B70" s="70" t="s">
        <v>12</v>
      </c>
      <c r="C70" s="85">
        <f>SUM(C66:C69)</f>
        <v>453</v>
      </c>
      <c r="D70" s="85">
        <f>SUM(D66:D69)</f>
        <v>49777605</v>
      </c>
      <c r="E70" s="85">
        <f>SUM(E66:E69)</f>
        <v>326</v>
      </c>
      <c r="F70" s="86">
        <f>SUM(F66:F69)</f>
        <v>11473530</v>
      </c>
      <c r="G70" s="16"/>
      <c r="H70" s="16"/>
      <c r="I70" s="16"/>
      <c r="J70" s="16"/>
      <c r="K70" s="16"/>
      <c r="L70" s="16"/>
      <c r="M70" s="16"/>
      <c r="N70" s="16"/>
    </row>
    <row r="71" spans="1:14" s="177" customFormat="1" ht="16.5" thickBot="1">
      <c r="A71" s="160"/>
      <c r="B71" s="94"/>
      <c r="C71" s="178"/>
      <c r="D71" s="178"/>
      <c r="E71" s="178"/>
      <c r="F71" s="178"/>
      <c r="G71" s="16"/>
      <c r="H71" s="16"/>
      <c r="I71" s="16"/>
      <c r="J71" s="16"/>
      <c r="K71" s="16"/>
      <c r="L71" s="16"/>
      <c r="M71" s="16"/>
      <c r="N71" s="16"/>
    </row>
    <row r="72" spans="1:14" ht="16.5" thickBot="1">
      <c r="A72" s="310" t="s">
        <v>31</v>
      </c>
      <c r="B72" s="316" t="s">
        <v>0</v>
      </c>
      <c r="C72" s="388" t="s">
        <v>1</v>
      </c>
      <c r="D72" s="331"/>
      <c r="E72" s="330" t="s">
        <v>2</v>
      </c>
      <c r="F72" s="331"/>
      <c r="G72" s="299" t="s">
        <v>2</v>
      </c>
      <c r="H72" s="300"/>
      <c r="I72" s="300"/>
      <c r="J72" s="300"/>
      <c r="K72" s="300"/>
      <c r="L72" s="301"/>
      <c r="M72" s="304" t="s">
        <v>13</v>
      </c>
      <c r="N72" s="305"/>
    </row>
    <row r="73" spans="1:14" ht="16.5" thickBot="1">
      <c r="A73" s="311"/>
      <c r="B73" s="390"/>
      <c r="C73" s="389"/>
      <c r="D73" s="333"/>
      <c r="E73" s="332"/>
      <c r="F73" s="333"/>
      <c r="G73" s="292" t="s">
        <v>3</v>
      </c>
      <c r="H73" s="293"/>
      <c r="I73" s="294" t="s">
        <v>4</v>
      </c>
      <c r="J73" s="293"/>
      <c r="K73" s="294" t="s">
        <v>5</v>
      </c>
      <c r="L73" s="293"/>
      <c r="M73" s="306"/>
      <c r="N73" s="307"/>
    </row>
    <row r="74" spans="1:14" ht="16.5" thickBot="1">
      <c r="A74" s="311"/>
      <c r="B74" s="317"/>
      <c r="C74" s="44" t="s">
        <v>6</v>
      </c>
      <c r="D74" s="197" t="s">
        <v>7</v>
      </c>
      <c r="E74" s="197" t="s">
        <v>6</v>
      </c>
      <c r="F74" s="198" t="s">
        <v>7</v>
      </c>
      <c r="G74" s="207" t="s">
        <v>6</v>
      </c>
      <c r="H74" s="208" t="s">
        <v>7</v>
      </c>
      <c r="I74" s="208" t="s">
        <v>6</v>
      </c>
      <c r="J74" s="208" t="s">
        <v>7</v>
      </c>
      <c r="K74" s="208" t="s">
        <v>6</v>
      </c>
      <c r="L74" s="208" t="s">
        <v>7</v>
      </c>
      <c r="M74" s="208" t="s">
        <v>6</v>
      </c>
      <c r="N74" s="209" t="s">
        <v>7</v>
      </c>
    </row>
    <row r="75" spans="1:14" ht="15.75">
      <c r="A75" s="311"/>
      <c r="B75" s="46" t="s">
        <v>8</v>
      </c>
      <c r="C75" s="195">
        <v>195</v>
      </c>
      <c r="D75" s="195">
        <v>51702100</v>
      </c>
      <c r="E75" s="195">
        <v>104</v>
      </c>
      <c r="F75" s="196">
        <v>8420300</v>
      </c>
      <c r="G75" s="5">
        <v>90</v>
      </c>
      <c r="H75" s="1">
        <v>2507300</v>
      </c>
      <c r="I75" s="1">
        <v>11</v>
      </c>
      <c r="J75" s="1">
        <v>2823000</v>
      </c>
      <c r="K75" s="1">
        <v>3</v>
      </c>
      <c r="L75" s="1">
        <v>3100000</v>
      </c>
      <c r="M75" s="1">
        <v>104</v>
      </c>
      <c r="N75" s="210">
        <v>8420300</v>
      </c>
    </row>
    <row r="76" spans="1:14" ht="15.75" customHeight="1">
      <c r="A76" s="311"/>
      <c r="B76" s="42" t="s">
        <v>9</v>
      </c>
      <c r="C76" s="1">
        <v>15</v>
      </c>
      <c r="D76" s="1">
        <v>12845045</v>
      </c>
      <c r="E76" s="1">
        <v>1</v>
      </c>
      <c r="F76" s="2">
        <v>1000000</v>
      </c>
      <c r="G76" s="5">
        <v>0</v>
      </c>
      <c r="H76" s="1">
        <v>0</v>
      </c>
      <c r="I76" s="1"/>
      <c r="J76" s="1"/>
      <c r="K76" s="133">
        <v>1</v>
      </c>
      <c r="L76" s="133">
        <v>1000000</v>
      </c>
      <c r="M76" s="13">
        <f>G76+I76+K76</f>
        <v>1</v>
      </c>
      <c r="N76" s="2">
        <f>H76+J76+L76</f>
        <v>1000000</v>
      </c>
    </row>
    <row r="77" spans="1:14" ht="16.5" thickBot="1">
      <c r="A77" s="311"/>
      <c r="B77" s="42" t="s">
        <v>10</v>
      </c>
      <c r="C77" s="1">
        <v>68</v>
      </c>
      <c r="D77" s="1">
        <v>339730.06</v>
      </c>
      <c r="E77" s="1">
        <v>47</v>
      </c>
      <c r="F77" s="2">
        <v>227994.26</v>
      </c>
      <c r="G77" s="15"/>
      <c r="H77" s="3"/>
      <c r="I77" s="3"/>
      <c r="J77" s="3"/>
      <c r="K77" s="3"/>
      <c r="L77" s="3"/>
      <c r="M77" s="19"/>
      <c r="N77" s="4"/>
    </row>
    <row r="78" spans="1:14" ht="15.75">
      <c r="A78" s="311"/>
      <c r="B78" s="42" t="s">
        <v>11</v>
      </c>
      <c r="C78" s="1">
        <v>154</v>
      </c>
      <c r="D78" s="1">
        <v>257773.23</v>
      </c>
      <c r="E78" s="1">
        <v>146</v>
      </c>
      <c r="F78" s="2">
        <v>242790.34</v>
      </c>
      <c r="G78" s="16"/>
      <c r="H78" s="16"/>
      <c r="I78" s="16"/>
      <c r="J78" s="16"/>
      <c r="K78" s="16"/>
      <c r="L78" s="16"/>
      <c r="M78" s="16"/>
      <c r="N78" s="16"/>
    </row>
    <row r="79" spans="1:14" ht="16.5" thickBot="1">
      <c r="A79" s="312"/>
      <c r="B79" s="93" t="s">
        <v>12</v>
      </c>
      <c r="C79" s="87">
        <f>SUM(C75:C78)</f>
        <v>432</v>
      </c>
      <c r="D79" s="87">
        <f>SUM(D75:D78)</f>
        <v>65144648.29</v>
      </c>
      <c r="E79" s="87">
        <f>SUM(E75:E78)</f>
        <v>298</v>
      </c>
      <c r="F79" s="88">
        <f>SUM(F75:F78)</f>
        <v>9891084.6</v>
      </c>
      <c r="G79" s="16"/>
      <c r="H79" s="16"/>
      <c r="I79" s="16"/>
      <c r="J79" s="16"/>
      <c r="K79" s="16"/>
      <c r="L79" s="16"/>
      <c r="M79" s="16"/>
      <c r="N79" s="16"/>
    </row>
    <row r="80" spans="1:14" s="180" customFormat="1" ht="16.5" thickBot="1">
      <c r="A80" s="179"/>
      <c r="B80" s="94"/>
      <c r="C80" s="7"/>
      <c r="D80" s="7"/>
      <c r="E80" s="7"/>
      <c r="F80" s="7"/>
      <c r="G80" s="16"/>
      <c r="H80" s="16"/>
      <c r="I80" s="16"/>
      <c r="J80" s="16"/>
      <c r="K80" s="16"/>
      <c r="L80" s="16"/>
      <c r="M80" s="16"/>
      <c r="N80" s="16"/>
    </row>
    <row r="81" spans="1:14" ht="16.5" thickBot="1">
      <c r="A81" s="346" t="s">
        <v>59</v>
      </c>
      <c r="B81" s="351" t="s">
        <v>0</v>
      </c>
      <c r="C81" s="349" t="s">
        <v>1</v>
      </c>
      <c r="D81" s="286"/>
      <c r="E81" s="285" t="s">
        <v>2</v>
      </c>
      <c r="F81" s="286"/>
      <c r="G81" s="289" t="s">
        <v>2</v>
      </c>
      <c r="H81" s="290"/>
      <c r="I81" s="290"/>
      <c r="J81" s="290"/>
      <c r="K81" s="290"/>
      <c r="L81" s="291"/>
      <c r="M81" s="295" t="s">
        <v>13</v>
      </c>
      <c r="N81" s="296"/>
    </row>
    <row r="82" spans="1:14" ht="16.5" thickBot="1">
      <c r="A82" s="347"/>
      <c r="B82" s="352"/>
      <c r="C82" s="350"/>
      <c r="D82" s="288"/>
      <c r="E82" s="287"/>
      <c r="F82" s="288"/>
      <c r="G82" s="211" t="s">
        <v>3</v>
      </c>
      <c r="H82" s="212"/>
      <c r="I82" s="205" t="s">
        <v>4</v>
      </c>
      <c r="J82" s="212"/>
      <c r="K82" s="205" t="s">
        <v>5</v>
      </c>
      <c r="L82" s="213"/>
      <c r="M82" s="297"/>
      <c r="N82" s="298"/>
    </row>
    <row r="83" spans="1:14" ht="15.75">
      <c r="A83" s="347"/>
      <c r="B83" s="172"/>
      <c r="C83" s="30" t="s">
        <v>6</v>
      </c>
      <c r="D83" s="17" t="s">
        <v>7</v>
      </c>
      <c r="E83" s="17" t="s">
        <v>6</v>
      </c>
      <c r="F83" s="41" t="s">
        <v>7</v>
      </c>
      <c r="G83" s="207" t="s">
        <v>6</v>
      </c>
      <c r="H83" s="208" t="s">
        <v>7</v>
      </c>
      <c r="I83" s="208" t="s">
        <v>6</v>
      </c>
      <c r="J83" s="208" t="s">
        <v>7</v>
      </c>
      <c r="K83" s="208" t="s">
        <v>6</v>
      </c>
      <c r="L83" s="208" t="s">
        <v>7</v>
      </c>
      <c r="M83" s="208" t="s">
        <v>6</v>
      </c>
      <c r="N83" s="209" t="s">
        <v>7</v>
      </c>
    </row>
    <row r="84" spans="1:14" ht="15.75">
      <c r="A84" s="347"/>
      <c r="B84" s="173" t="s">
        <v>8</v>
      </c>
      <c r="C84" s="13">
        <v>148</v>
      </c>
      <c r="D84" s="1">
        <v>24018530</v>
      </c>
      <c r="E84" s="1">
        <v>74</v>
      </c>
      <c r="F84" s="2">
        <v>8307999.89</v>
      </c>
      <c r="G84" s="5">
        <v>55</v>
      </c>
      <c r="H84" s="1">
        <v>1984999.89</v>
      </c>
      <c r="I84" s="1">
        <v>17</v>
      </c>
      <c r="J84" s="1">
        <v>3073000</v>
      </c>
      <c r="K84" s="1">
        <v>2</v>
      </c>
      <c r="L84" s="1">
        <v>3250000</v>
      </c>
      <c r="M84" s="1">
        <v>74</v>
      </c>
      <c r="N84" s="2">
        <v>8307999.89</v>
      </c>
    </row>
    <row r="85" spans="1:14" ht="15.75">
      <c r="A85" s="347"/>
      <c r="B85" s="174" t="s">
        <v>9</v>
      </c>
      <c r="C85" s="168">
        <v>1</v>
      </c>
      <c r="D85" s="8">
        <v>105000</v>
      </c>
      <c r="E85" s="8"/>
      <c r="F85" s="9"/>
      <c r="G85" s="5"/>
      <c r="H85" s="1"/>
      <c r="I85" s="1"/>
      <c r="J85" s="1"/>
      <c r="K85" s="1"/>
      <c r="L85" s="1"/>
      <c r="M85" s="1"/>
      <c r="N85" s="2"/>
    </row>
    <row r="86" spans="1:14" ht="16.5" thickBot="1">
      <c r="A86" s="347"/>
      <c r="B86" s="173" t="s">
        <v>10</v>
      </c>
      <c r="C86" s="169"/>
      <c r="D86" s="133"/>
      <c r="E86" s="133">
        <v>22</v>
      </c>
      <c r="F86" s="181">
        <v>159449.29</v>
      </c>
      <c r="G86" s="15"/>
      <c r="H86" s="3"/>
      <c r="I86" s="3"/>
      <c r="J86" s="3"/>
      <c r="K86" s="3"/>
      <c r="L86" s="3"/>
      <c r="M86" s="3"/>
      <c r="N86" s="4"/>
    </row>
    <row r="87" spans="1:14" ht="16.5" thickBot="1">
      <c r="A87" s="347"/>
      <c r="B87" s="92" t="s">
        <v>11</v>
      </c>
      <c r="C87" s="170">
        <v>2</v>
      </c>
      <c r="D87" s="134">
        <v>966.5</v>
      </c>
      <c r="E87" s="134">
        <v>117</v>
      </c>
      <c r="F87" s="135">
        <v>79676.91</v>
      </c>
      <c r="G87" s="16"/>
      <c r="H87" s="16"/>
      <c r="I87" s="16"/>
      <c r="J87" s="16"/>
      <c r="K87" s="16"/>
      <c r="L87" s="16"/>
      <c r="M87" s="16"/>
      <c r="N87" s="16"/>
    </row>
    <row r="88" spans="1:14" ht="16.5" thickBot="1">
      <c r="A88" s="348"/>
      <c r="B88" s="56" t="s">
        <v>12</v>
      </c>
      <c r="C88" s="171">
        <f>SUM(C84:C87)</f>
        <v>151</v>
      </c>
      <c r="D88" s="85">
        <f>SUM(D84:D87)</f>
        <v>24124496.5</v>
      </c>
      <c r="E88" s="85">
        <f>SUM(E84:E87)</f>
        <v>213</v>
      </c>
      <c r="F88" s="86">
        <f>SUM(F84:F87)</f>
        <v>8547126.09</v>
      </c>
      <c r="G88" s="16"/>
      <c r="H88" s="16"/>
      <c r="I88" s="16"/>
      <c r="J88" s="16"/>
      <c r="K88" s="16"/>
      <c r="L88" s="16"/>
      <c r="M88" s="16"/>
      <c r="N88" s="16"/>
    </row>
    <row r="89" spans="1:14" s="180" customFormat="1" ht="16.5" thickBot="1">
      <c r="A89" s="270"/>
      <c r="B89" s="94"/>
      <c r="C89" s="7"/>
      <c r="D89" s="7"/>
      <c r="E89" s="7"/>
      <c r="F89" s="7"/>
      <c r="G89" s="16"/>
      <c r="H89" s="16"/>
      <c r="I89" s="16"/>
      <c r="J89" s="16"/>
      <c r="K89" s="16"/>
      <c r="L89" s="16"/>
      <c r="M89" s="16"/>
      <c r="N89" s="16"/>
    </row>
    <row r="90" spans="1:14" s="177" customFormat="1" ht="16.5" thickBot="1">
      <c r="A90" s="346" t="s">
        <v>46</v>
      </c>
      <c r="B90" s="367" t="s">
        <v>0</v>
      </c>
      <c r="C90" s="320" t="s">
        <v>1</v>
      </c>
      <c r="D90" s="369"/>
      <c r="E90" s="330" t="s">
        <v>2</v>
      </c>
      <c r="F90" s="331"/>
      <c r="G90" s="363" t="s">
        <v>2</v>
      </c>
      <c r="H90" s="364"/>
      <c r="I90" s="364"/>
      <c r="J90" s="364"/>
      <c r="K90" s="364"/>
      <c r="L90" s="365"/>
      <c r="M90" s="304" t="s">
        <v>13</v>
      </c>
      <c r="N90" s="305"/>
    </row>
    <row r="91" spans="1:14" ht="15.75" customHeight="1" thickBot="1">
      <c r="A91" s="354"/>
      <c r="B91" s="368"/>
      <c r="C91" s="321"/>
      <c r="D91" s="370"/>
      <c r="E91" s="332"/>
      <c r="F91" s="333"/>
      <c r="G91" s="377" t="s">
        <v>3</v>
      </c>
      <c r="H91" s="378"/>
      <c r="I91" s="379" t="s">
        <v>4</v>
      </c>
      <c r="J91" s="378"/>
      <c r="K91" s="379" t="s">
        <v>5</v>
      </c>
      <c r="L91" s="378"/>
      <c r="M91" s="380"/>
      <c r="N91" s="340"/>
    </row>
    <row r="92" spans="1:14" ht="15.75" customHeight="1">
      <c r="A92" s="354"/>
      <c r="B92" s="329"/>
      <c r="C92" s="11" t="s">
        <v>6</v>
      </c>
      <c r="D92" s="11" t="s">
        <v>7</v>
      </c>
      <c r="E92" s="17" t="s">
        <v>6</v>
      </c>
      <c r="F92" s="41" t="s">
        <v>7</v>
      </c>
      <c r="G92" s="25" t="s">
        <v>6</v>
      </c>
      <c r="H92" s="11" t="s">
        <v>7</v>
      </c>
      <c r="I92" s="11" t="s">
        <v>6</v>
      </c>
      <c r="J92" s="11" t="s">
        <v>7</v>
      </c>
      <c r="K92" s="11" t="s">
        <v>6</v>
      </c>
      <c r="L92" s="11" t="s">
        <v>7</v>
      </c>
      <c r="M92" s="11" t="s">
        <v>6</v>
      </c>
      <c r="N92" s="12" t="s">
        <v>7</v>
      </c>
    </row>
    <row r="93" spans="1:14" ht="15.75">
      <c r="A93" s="354"/>
      <c r="B93" s="42" t="s">
        <v>8</v>
      </c>
      <c r="C93" s="1">
        <v>233</v>
      </c>
      <c r="D93" s="1">
        <v>11064188</v>
      </c>
      <c r="E93" s="1">
        <v>60</v>
      </c>
      <c r="F93" s="2">
        <v>5259105</v>
      </c>
      <c r="G93" s="5">
        <v>46</v>
      </c>
      <c r="H93" s="6">
        <v>965271</v>
      </c>
      <c r="I93" s="1">
        <v>12</v>
      </c>
      <c r="J93" s="6">
        <v>1866690</v>
      </c>
      <c r="K93" s="1">
        <v>2</v>
      </c>
      <c r="L93" s="6">
        <v>2427144</v>
      </c>
      <c r="M93" s="1">
        <f>SUM(G93,I93,K93)</f>
        <v>60</v>
      </c>
      <c r="N93" s="2">
        <f>SUM(H93,J93,L93)</f>
        <v>5259105</v>
      </c>
    </row>
    <row r="94" spans="1:14" ht="15.75">
      <c r="A94" s="354"/>
      <c r="B94" s="42" t="s">
        <v>9</v>
      </c>
      <c r="C94" s="6">
        <v>1</v>
      </c>
      <c r="D94" s="6">
        <v>150000</v>
      </c>
      <c r="E94" s="6"/>
      <c r="F94" s="2"/>
      <c r="G94" s="5"/>
      <c r="H94" s="1"/>
      <c r="I94" s="1"/>
      <c r="J94" s="1"/>
      <c r="K94" s="1"/>
      <c r="L94" s="1"/>
      <c r="M94" s="1"/>
      <c r="N94" s="2"/>
    </row>
    <row r="95" spans="1:14" ht="16.5" thickBot="1">
      <c r="A95" s="354"/>
      <c r="B95" s="42" t="s">
        <v>10</v>
      </c>
      <c r="C95" s="1">
        <v>3</v>
      </c>
      <c r="D95" s="1">
        <v>21578</v>
      </c>
      <c r="E95" s="1">
        <v>2</v>
      </c>
      <c r="F95" s="2">
        <v>16049</v>
      </c>
      <c r="G95" s="15"/>
      <c r="H95" s="3"/>
      <c r="I95" s="3"/>
      <c r="J95" s="3"/>
      <c r="K95" s="3"/>
      <c r="L95" s="3"/>
      <c r="M95" s="3"/>
      <c r="N95" s="22"/>
    </row>
    <row r="96" spans="1:14" ht="16.5" thickBot="1">
      <c r="A96" s="354"/>
      <c r="B96" s="43" t="s">
        <v>11</v>
      </c>
      <c r="C96" s="8">
        <v>7</v>
      </c>
      <c r="D96" s="8">
        <v>6539</v>
      </c>
      <c r="E96" s="8">
        <v>3</v>
      </c>
      <c r="F96" s="9">
        <v>5272</v>
      </c>
      <c r="G96" s="16"/>
      <c r="H96" s="16"/>
      <c r="I96" s="16"/>
      <c r="J96" s="16"/>
      <c r="K96" s="16"/>
      <c r="L96" s="16"/>
      <c r="M96" s="16"/>
      <c r="N96" s="92"/>
    </row>
    <row r="97" spans="1:14" ht="16.5" thickBot="1">
      <c r="A97" s="355"/>
      <c r="B97" s="56" t="s">
        <v>12</v>
      </c>
      <c r="C97" s="231">
        <f>SUM(C93:C96)</f>
        <v>244</v>
      </c>
      <c r="D97" s="85">
        <f>SUM(D93:D96)</f>
        <v>11242305</v>
      </c>
      <c r="E97" s="85">
        <f>SUM(E93:E96)</f>
        <v>65</v>
      </c>
      <c r="F97" s="86">
        <f>SUM(F93:F96)</f>
        <v>5280426</v>
      </c>
      <c r="G97" s="16"/>
      <c r="H97" s="16"/>
      <c r="I97" s="16"/>
      <c r="J97" s="16"/>
      <c r="K97" s="16"/>
      <c r="L97" s="16"/>
      <c r="M97" s="16"/>
      <c r="N97" s="16"/>
    </row>
    <row r="98" spans="1:14" ht="16.5" thickBot="1">
      <c r="A98" s="160"/>
      <c r="B98" s="94"/>
      <c r="C98" s="7"/>
      <c r="D98" s="7"/>
      <c r="E98" s="7"/>
      <c r="F98" s="7"/>
      <c r="G98" s="16"/>
      <c r="H98" s="16"/>
      <c r="I98" s="16"/>
      <c r="J98" s="16"/>
      <c r="K98" s="16"/>
      <c r="L98" s="16"/>
      <c r="M98" s="16"/>
      <c r="N98" s="16"/>
    </row>
    <row r="99" spans="1:14" s="180" customFormat="1" ht="16.5" thickBot="1">
      <c r="A99" s="310" t="s">
        <v>17</v>
      </c>
      <c r="B99" s="316" t="s">
        <v>0</v>
      </c>
      <c r="C99" s="285" t="s">
        <v>1</v>
      </c>
      <c r="D99" s="286"/>
      <c r="E99" s="285" t="s">
        <v>2</v>
      </c>
      <c r="F99" s="286"/>
      <c r="G99" s="289" t="s">
        <v>2</v>
      </c>
      <c r="H99" s="290"/>
      <c r="I99" s="290"/>
      <c r="J99" s="290"/>
      <c r="K99" s="290"/>
      <c r="L99" s="291"/>
      <c r="M99" s="295" t="s">
        <v>13</v>
      </c>
      <c r="N99" s="296"/>
    </row>
    <row r="100" spans="1:14" ht="16.5" thickBot="1">
      <c r="A100" s="311"/>
      <c r="B100" s="317"/>
      <c r="C100" s="287"/>
      <c r="D100" s="288"/>
      <c r="E100" s="287"/>
      <c r="F100" s="288"/>
      <c r="G100" s="187" t="s">
        <v>3</v>
      </c>
      <c r="H100" s="191"/>
      <c r="I100" s="192" t="s">
        <v>4</v>
      </c>
      <c r="J100" s="191"/>
      <c r="K100" s="192" t="s">
        <v>5</v>
      </c>
      <c r="L100" s="190"/>
      <c r="M100" s="302"/>
      <c r="N100" s="303"/>
    </row>
    <row r="101" spans="1:14" ht="16.5" customHeight="1">
      <c r="A101" s="311"/>
      <c r="B101" s="45"/>
      <c r="C101" s="17" t="s">
        <v>6</v>
      </c>
      <c r="D101" s="17" t="s">
        <v>7</v>
      </c>
      <c r="E101" s="17" t="s">
        <v>6</v>
      </c>
      <c r="F101" s="41" t="s">
        <v>7</v>
      </c>
      <c r="G101" s="18" t="s">
        <v>6</v>
      </c>
      <c r="H101" s="17" t="s">
        <v>7</v>
      </c>
      <c r="I101" s="17" t="s">
        <v>6</v>
      </c>
      <c r="J101" s="17" t="s">
        <v>7</v>
      </c>
      <c r="K101" s="17" t="s">
        <v>6</v>
      </c>
      <c r="L101" s="17" t="s">
        <v>7</v>
      </c>
      <c r="M101" s="11" t="s">
        <v>6</v>
      </c>
      <c r="N101" s="12" t="s">
        <v>7</v>
      </c>
    </row>
    <row r="102" spans="1:14" ht="15.75">
      <c r="A102" s="311"/>
      <c r="B102" s="42" t="s">
        <v>8</v>
      </c>
      <c r="C102" s="1">
        <v>5</v>
      </c>
      <c r="D102" s="1">
        <v>5000000</v>
      </c>
      <c r="E102" s="1">
        <v>5</v>
      </c>
      <c r="F102" s="2">
        <v>5000000</v>
      </c>
      <c r="G102" s="5"/>
      <c r="H102" s="1"/>
      <c r="I102" s="1"/>
      <c r="J102" s="1"/>
      <c r="K102" s="1">
        <v>5</v>
      </c>
      <c r="L102" s="1">
        <v>5000000</v>
      </c>
      <c r="M102" s="1">
        <v>5</v>
      </c>
      <c r="N102" s="2">
        <v>5000000</v>
      </c>
    </row>
    <row r="103" spans="1:14" ht="15.75">
      <c r="A103" s="311"/>
      <c r="B103" s="42" t="s">
        <v>9</v>
      </c>
      <c r="C103" s="1"/>
      <c r="D103" s="1"/>
      <c r="E103" s="1"/>
      <c r="F103" s="2"/>
      <c r="G103" s="5"/>
      <c r="H103" s="1"/>
      <c r="I103" s="1"/>
      <c r="J103" s="1"/>
      <c r="K103" s="1"/>
      <c r="L103" s="1"/>
      <c r="M103" s="1"/>
      <c r="N103" s="2"/>
    </row>
    <row r="104" spans="1:14" ht="16.5" thickBot="1">
      <c r="A104" s="311"/>
      <c r="B104" s="42" t="s">
        <v>10</v>
      </c>
      <c r="C104" s="1"/>
      <c r="D104" s="1"/>
      <c r="E104" s="8"/>
      <c r="F104" s="9"/>
      <c r="G104" s="15"/>
      <c r="H104" s="3"/>
      <c r="I104" s="3"/>
      <c r="J104" s="3"/>
      <c r="K104" s="3"/>
      <c r="L104" s="3"/>
      <c r="M104" s="3"/>
      <c r="N104" s="4"/>
    </row>
    <row r="105" spans="1:14" ht="16.5" thickBot="1">
      <c r="A105" s="311"/>
      <c r="B105" s="43" t="s">
        <v>11</v>
      </c>
      <c r="C105" s="8"/>
      <c r="D105" s="227"/>
      <c r="E105" s="229"/>
      <c r="F105" s="230"/>
      <c r="G105" s="16"/>
      <c r="H105" s="16"/>
      <c r="I105" s="16"/>
      <c r="J105" s="16"/>
      <c r="K105" s="16"/>
      <c r="L105" s="16"/>
      <c r="M105" s="16"/>
      <c r="N105" s="16"/>
    </row>
    <row r="106" spans="1:14" ht="16.5" thickBot="1">
      <c r="A106" s="312"/>
      <c r="B106" s="70" t="s">
        <v>12</v>
      </c>
      <c r="C106" s="85">
        <f>SUM(C102:C105)</f>
        <v>5</v>
      </c>
      <c r="D106" s="228">
        <f>SUM(D102:D105)</f>
        <v>5000000</v>
      </c>
      <c r="E106" s="231">
        <f>SUM(E102:E105)</f>
        <v>5</v>
      </c>
      <c r="F106" s="86">
        <f>SUM(F102:F105)</f>
        <v>5000000</v>
      </c>
      <c r="G106" s="16"/>
      <c r="H106" s="16"/>
      <c r="I106" s="16"/>
      <c r="J106" s="16"/>
      <c r="K106" s="16"/>
      <c r="L106" s="16"/>
      <c r="M106" s="16"/>
      <c r="N106" s="16"/>
    </row>
    <row r="107" spans="1:14" s="180" customFormat="1" ht="16.5" thickBot="1">
      <c r="A107" s="179"/>
      <c r="B107" s="94"/>
      <c r="C107" s="7"/>
      <c r="D107" s="7"/>
      <c r="E107" s="7"/>
      <c r="F107" s="7"/>
      <c r="G107" s="16"/>
      <c r="H107" s="16"/>
      <c r="I107" s="16"/>
      <c r="J107" s="16"/>
      <c r="K107" s="16"/>
      <c r="L107" s="16"/>
      <c r="M107" s="16"/>
      <c r="N107" s="16"/>
    </row>
    <row r="108" spans="1:14" ht="16.5" thickBot="1">
      <c r="A108" s="310" t="s">
        <v>25</v>
      </c>
      <c r="B108" s="316" t="s">
        <v>0</v>
      </c>
      <c r="C108" s="349" t="s">
        <v>1</v>
      </c>
      <c r="D108" s="286"/>
      <c r="E108" s="285" t="s">
        <v>2</v>
      </c>
      <c r="F108" s="286"/>
      <c r="G108" s="350" t="s">
        <v>2</v>
      </c>
      <c r="H108" s="350"/>
      <c r="I108" s="350"/>
      <c r="J108" s="350"/>
      <c r="K108" s="350"/>
      <c r="L108" s="288"/>
      <c r="M108" s="295" t="s">
        <v>13</v>
      </c>
      <c r="N108" s="296"/>
    </row>
    <row r="109" spans="1:14" ht="16.5" thickBot="1">
      <c r="A109" s="311"/>
      <c r="B109" s="317"/>
      <c r="C109" s="350"/>
      <c r="D109" s="288"/>
      <c r="E109" s="287"/>
      <c r="F109" s="288"/>
      <c r="G109" s="211" t="s">
        <v>3</v>
      </c>
      <c r="H109" s="204"/>
      <c r="I109" s="205" t="s">
        <v>4</v>
      </c>
      <c r="J109" s="204"/>
      <c r="K109" s="205" t="s">
        <v>5</v>
      </c>
      <c r="L109" s="206"/>
      <c r="M109" s="297"/>
      <c r="N109" s="298"/>
    </row>
    <row r="110" spans="1:14" ht="15.75">
      <c r="A110" s="311"/>
      <c r="B110" s="182"/>
      <c r="C110" s="30" t="s">
        <v>6</v>
      </c>
      <c r="D110" s="17" t="s">
        <v>7</v>
      </c>
      <c r="E110" s="17" t="s">
        <v>6</v>
      </c>
      <c r="F110" s="41" t="s">
        <v>7</v>
      </c>
      <c r="G110" s="273" t="s">
        <v>6</v>
      </c>
      <c r="H110" s="208" t="s">
        <v>7</v>
      </c>
      <c r="I110" s="208" t="s">
        <v>6</v>
      </c>
      <c r="J110" s="208" t="s">
        <v>7</v>
      </c>
      <c r="K110" s="208" t="s">
        <v>6</v>
      </c>
      <c r="L110" s="208" t="s">
        <v>7</v>
      </c>
      <c r="M110" s="208" t="s">
        <v>6</v>
      </c>
      <c r="N110" s="209" t="s">
        <v>7</v>
      </c>
    </row>
    <row r="111" spans="1:14" ht="15.75">
      <c r="A111" s="311"/>
      <c r="B111" s="173" t="s">
        <v>8</v>
      </c>
      <c r="C111" s="13">
        <v>195</v>
      </c>
      <c r="D111" s="1">
        <v>6543605</v>
      </c>
      <c r="E111" s="1">
        <v>119</v>
      </c>
      <c r="F111" s="2">
        <v>4671300</v>
      </c>
      <c r="G111" s="274">
        <v>111</v>
      </c>
      <c r="H111" s="214">
        <v>1171300</v>
      </c>
      <c r="I111" s="133">
        <v>6</v>
      </c>
      <c r="J111" s="214">
        <v>2350000</v>
      </c>
      <c r="K111" s="13">
        <v>2</v>
      </c>
      <c r="L111" s="1">
        <v>1150000</v>
      </c>
      <c r="M111" s="1">
        <v>119</v>
      </c>
      <c r="N111" s="2">
        <v>4671300</v>
      </c>
    </row>
    <row r="112" spans="1:14" ht="16.5" customHeight="1">
      <c r="A112" s="311"/>
      <c r="B112" s="173" t="s">
        <v>9</v>
      </c>
      <c r="C112" s="13"/>
      <c r="D112" s="1"/>
      <c r="E112" s="1"/>
      <c r="F112" s="2"/>
      <c r="G112" s="13"/>
      <c r="H112" s="1"/>
      <c r="I112" s="1"/>
      <c r="J112" s="1"/>
      <c r="K112" s="13"/>
      <c r="L112" s="1"/>
      <c r="M112" s="1"/>
      <c r="N112" s="2"/>
    </row>
    <row r="113" spans="1:14" ht="16.5" thickBot="1">
      <c r="A113" s="311"/>
      <c r="B113" s="173" t="s">
        <v>10</v>
      </c>
      <c r="C113" s="13">
        <v>38</v>
      </c>
      <c r="D113" s="1">
        <v>247800.85</v>
      </c>
      <c r="E113" s="1">
        <v>33</v>
      </c>
      <c r="F113" s="2">
        <v>215851.48</v>
      </c>
      <c r="G113" s="19"/>
      <c r="H113" s="3"/>
      <c r="I113" s="3"/>
      <c r="J113" s="3"/>
      <c r="K113" s="3"/>
      <c r="L113" s="3"/>
      <c r="M113" s="3"/>
      <c r="N113" s="4"/>
    </row>
    <row r="114" spans="1:14" ht="16.5" thickBot="1">
      <c r="A114" s="311"/>
      <c r="B114" s="174" t="s">
        <v>11</v>
      </c>
      <c r="C114" s="168">
        <v>22</v>
      </c>
      <c r="D114" s="8">
        <v>32083.76</v>
      </c>
      <c r="E114" s="8">
        <v>21</v>
      </c>
      <c r="F114" s="9">
        <v>28591.89</v>
      </c>
      <c r="G114" s="16"/>
      <c r="H114" s="16"/>
      <c r="I114" s="16"/>
      <c r="J114" s="16"/>
      <c r="K114" s="16"/>
      <c r="L114" s="16"/>
      <c r="M114" s="16"/>
      <c r="N114" s="16"/>
    </row>
    <row r="115" spans="1:14" ht="16.5" thickBot="1">
      <c r="A115" s="312"/>
      <c r="B115" s="96" t="s">
        <v>12</v>
      </c>
      <c r="C115" s="171">
        <f>SUM(C111:C114)</f>
        <v>255</v>
      </c>
      <c r="D115" s="85">
        <f>SUM(D111:D114)</f>
        <v>6823489.609999999</v>
      </c>
      <c r="E115" s="85">
        <f>SUM(E111:E114)</f>
        <v>173</v>
      </c>
      <c r="F115" s="86">
        <f>SUM(F111:F114)</f>
        <v>4915743.37</v>
      </c>
      <c r="G115" s="16"/>
      <c r="H115" s="16"/>
      <c r="I115" s="16"/>
      <c r="J115" s="16"/>
      <c r="K115" s="16"/>
      <c r="L115" s="16"/>
      <c r="M115" s="16"/>
      <c r="N115" s="16"/>
    </row>
    <row r="116" spans="1:14" ht="16.5" thickBot="1">
      <c r="A116" s="179"/>
      <c r="B116" s="94"/>
      <c r="C116" s="7"/>
      <c r="D116" s="7"/>
      <c r="E116" s="7"/>
      <c r="F116" s="7"/>
      <c r="G116" s="16"/>
      <c r="H116" s="16"/>
      <c r="I116" s="16"/>
      <c r="J116" s="16"/>
      <c r="K116" s="16"/>
      <c r="L116" s="16"/>
      <c r="M116" s="16"/>
      <c r="N116" s="16"/>
    </row>
    <row r="117" spans="1:14" ht="15.75">
      <c r="A117" s="322" t="s">
        <v>34</v>
      </c>
      <c r="B117" s="356" t="s">
        <v>0</v>
      </c>
      <c r="C117" s="371" t="s">
        <v>1</v>
      </c>
      <c r="D117" s="371"/>
      <c r="E117" s="371" t="s">
        <v>2</v>
      </c>
      <c r="F117" s="373"/>
      <c r="G117" s="359" t="s">
        <v>2</v>
      </c>
      <c r="H117" s="360"/>
      <c r="I117" s="360"/>
      <c r="J117" s="360"/>
      <c r="K117" s="360"/>
      <c r="L117" s="360"/>
      <c r="M117" s="308" t="s">
        <v>13</v>
      </c>
      <c r="N117" s="309"/>
    </row>
    <row r="118" spans="1:14" ht="15.75">
      <c r="A118" s="323"/>
      <c r="B118" s="357"/>
      <c r="C118" s="372"/>
      <c r="D118" s="372"/>
      <c r="E118" s="372"/>
      <c r="F118" s="374"/>
      <c r="G118" s="283" t="s">
        <v>3</v>
      </c>
      <c r="H118" s="280"/>
      <c r="I118" s="281" t="s">
        <v>4</v>
      </c>
      <c r="J118" s="280"/>
      <c r="K118" s="281" t="s">
        <v>5</v>
      </c>
      <c r="L118" s="280"/>
      <c r="M118" s="284"/>
      <c r="N118" s="282"/>
    </row>
    <row r="119" spans="1:14" s="177" customFormat="1" ht="15.75">
      <c r="A119" s="323"/>
      <c r="B119" s="358"/>
      <c r="C119" s="48" t="s">
        <v>6</v>
      </c>
      <c r="D119" s="48" t="s">
        <v>7</v>
      </c>
      <c r="E119" s="48" t="s">
        <v>6</v>
      </c>
      <c r="F119" s="50" t="s">
        <v>7</v>
      </c>
      <c r="G119" s="49" t="s">
        <v>6</v>
      </c>
      <c r="H119" s="48" t="s">
        <v>7</v>
      </c>
      <c r="I119" s="48" t="s">
        <v>6</v>
      </c>
      <c r="J119" s="48" t="s">
        <v>7</v>
      </c>
      <c r="K119" s="48" t="s">
        <v>6</v>
      </c>
      <c r="L119" s="48" t="s">
        <v>7</v>
      </c>
      <c r="M119" s="48" t="s">
        <v>6</v>
      </c>
      <c r="N119" s="50" t="s">
        <v>7</v>
      </c>
    </row>
    <row r="120" spans="1:14" ht="15.75">
      <c r="A120" s="323"/>
      <c r="B120" s="183" t="s">
        <v>8</v>
      </c>
      <c r="C120" s="51">
        <v>300</v>
      </c>
      <c r="D120" s="6">
        <v>34719640</v>
      </c>
      <c r="E120" s="51">
        <v>125</v>
      </c>
      <c r="F120" s="1">
        <v>4062613.63</v>
      </c>
      <c r="G120" s="236">
        <v>116</v>
      </c>
      <c r="H120" s="1">
        <v>2228613.62</v>
      </c>
      <c r="I120" s="51">
        <v>7</v>
      </c>
      <c r="J120" s="1">
        <v>534000</v>
      </c>
      <c r="K120" s="51">
        <v>2</v>
      </c>
      <c r="L120" s="1">
        <v>1300000</v>
      </c>
      <c r="M120" s="51">
        <v>125</v>
      </c>
      <c r="N120" s="2">
        <v>4062613.63</v>
      </c>
    </row>
    <row r="121" spans="1:14" s="136" customFormat="1" ht="15.75">
      <c r="A121" s="323"/>
      <c r="B121" s="183" t="s">
        <v>9</v>
      </c>
      <c r="C121" s="51">
        <v>14</v>
      </c>
      <c r="D121" s="6">
        <v>4544971</v>
      </c>
      <c r="E121" s="51"/>
      <c r="F121" s="1"/>
      <c r="G121" s="236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f>G121+K121</f>
        <v>0</v>
      </c>
      <c r="N121" s="2">
        <f>H121+J121+L121</f>
        <v>0</v>
      </c>
    </row>
    <row r="122" spans="1:14" s="136" customFormat="1" ht="16.5" thickBot="1">
      <c r="A122" s="323"/>
      <c r="B122" s="183" t="s">
        <v>10</v>
      </c>
      <c r="C122" s="51"/>
      <c r="D122" s="6"/>
      <c r="E122" s="51"/>
      <c r="F122" s="1"/>
      <c r="G122" s="237"/>
      <c r="H122" s="3"/>
      <c r="I122" s="3"/>
      <c r="J122" s="3"/>
      <c r="K122" s="3"/>
      <c r="L122" s="3"/>
      <c r="M122" s="3"/>
      <c r="N122" s="4"/>
    </row>
    <row r="123" spans="1:14" s="136" customFormat="1" ht="16.5" thickBot="1">
      <c r="A123" s="323"/>
      <c r="B123" s="234" t="s">
        <v>11</v>
      </c>
      <c r="C123" s="166"/>
      <c r="D123" s="227"/>
      <c r="E123" s="232"/>
      <c r="F123" s="9"/>
      <c r="G123" s="52"/>
      <c r="H123" s="52"/>
      <c r="I123" s="52"/>
      <c r="J123" s="52"/>
      <c r="K123" s="52"/>
      <c r="L123" s="52"/>
      <c r="M123" s="52"/>
      <c r="N123" s="52"/>
    </row>
    <row r="124" spans="1:14" s="136" customFormat="1" ht="16.5" thickBot="1">
      <c r="A124" s="324"/>
      <c r="B124" s="235" t="s">
        <v>12</v>
      </c>
      <c r="C124" s="233">
        <f>SUM(C120:C123)</f>
        <v>314</v>
      </c>
      <c r="D124" s="228">
        <f>SUM(D120:D123)</f>
        <v>39264611</v>
      </c>
      <c r="E124" s="231">
        <f>SUM(E120:E123)</f>
        <v>125</v>
      </c>
      <c r="F124" s="86">
        <f>SUM(F120:F123)</f>
        <v>4062613.63</v>
      </c>
      <c r="G124" s="52"/>
      <c r="H124" s="52"/>
      <c r="I124" s="52"/>
      <c r="J124" s="52"/>
      <c r="K124" s="52"/>
      <c r="L124" s="52"/>
      <c r="M124" s="52"/>
      <c r="N124" s="52"/>
    </row>
    <row r="125" spans="1:14" s="136" customFormat="1" ht="16.5" thickBot="1">
      <c r="A125" s="164"/>
      <c r="B125" s="94"/>
      <c r="C125" s="7"/>
      <c r="D125" s="7"/>
      <c r="E125" s="7"/>
      <c r="F125" s="7"/>
      <c r="G125" s="16"/>
      <c r="H125" s="16"/>
      <c r="I125" s="16"/>
      <c r="J125" s="16"/>
      <c r="K125" s="16"/>
      <c r="L125" s="16"/>
      <c r="M125" s="16"/>
      <c r="N125" s="92"/>
    </row>
    <row r="126" spans="1:14" s="136" customFormat="1" ht="16.5" thickBot="1">
      <c r="A126" s="310" t="s">
        <v>27</v>
      </c>
      <c r="B126" s="351" t="s">
        <v>0</v>
      </c>
      <c r="C126" s="330" t="s">
        <v>1</v>
      </c>
      <c r="D126" s="331"/>
      <c r="E126" s="330" t="s">
        <v>2</v>
      </c>
      <c r="F126" s="331"/>
      <c r="G126" s="299" t="s">
        <v>2</v>
      </c>
      <c r="H126" s="300"/>
      <c r="I126" s="300"/>
      <c r="J126" s="300"/>
      <c r="K126" s="300"/>
      <c r="L126" s="301"/>
      <c r="M126" s="304" t="s">
        <v>13</v>
      </c>
      <c r="N126" s="305"/>
    </row>
    <row r="127" spans="1:14" s="136" customFormat="1" ht="16.5" thickBot="1">
      <c r="A127" s="311"/>
      <c r="B127" s="353"/>
      <c r="C127" s="332"/>
      <c r="D127" s="333"/>
      <c r="E127" s="332"/>
      <c r="F127" s="333"/>
      <c r="G127" s="366" t="s">
        <v>3</v>
      </c>
      <c r="H127" s="335"/>
      <c r="I127" s="334" t="s">
        <v>4</v>
      </c>
      <c r="J127" s="335"/>
      <c r="K127" s="334" t="s">
        <v>5</v>
      </c>
      <c r="L127" s="337"/>
      <c r="M127" s="339"/>
      <c r="N127" s="340"/>
    </row>
    <row r="128" spans="1:14" s="136" customFormat="1" ht="16.5" thickBot="1">
      <c r="A128" s="311"/>
      <c r="B128" s="352"/>
      <c r="C128" s="30" t="s">
        <v>6</v>
      </c>
      <c r="D128" s="17" t="s">
        <v>7</v>
      </c>
      <c r="E128" s="17" t="s">
        <v>6</v>
      </c>
      <c r="F128" s="41" t="s">
        <v>7</v>
      </c>
      <c r="G128" s="18" t="s">
        <v>6</v>
      </c>
      <c r="H128" s="17" t="s">
        <v>7</v>
      </c>
      <c r="I128" s="17" t="s">
        <v>6</v>
      </c>
      <c r="J128" s="17" t="s">
        <v>7</v>
      </c>
      <c r="K128" s="17" t="s">
        <v>6</v>
      </c>
      <c r="L128" s="17" t="s">
        <v>7</v>
      </c>
      <c r="M128" s="11" t="s">
        <v>6</v>
      </c>
      <c r="N128" s="12" t="s">
        <v>7</v>
      </c>
    </row>
    <row r="129" spans="1:14" s="136" customFormat="1" ht="15.75">
      <c r="A129" s="311"/>
      <c r="B129" s="46" t="s">
        <v>8</v>
      </c>
      <c r="C129" s="1">
        <v>83</v>
      </c>
      <c r="D129" s="31">
        <v>22956000</v>
      </c>
      <c r="E129" s="1">
        <v>16</v>
      </c>
      <c r="F129" s="2">
        <v>1945000</v>
      </c>
      <c r="G129" s="5">
        <v>8</v>
      </c>
      <c r="H129" s="1">
        <v>315000</v>
      </c>
      <c r="I129" s="1">
        <v>7</v>
      </c>
      <c r="J129" s="1">
        <v>1130000</v>
      </c>
      <c r="K129" s="1">
        <v>1</v>
      </c>
      <c r="L129" s="1">
        <v>500000</v>
      </c>
      <c r="M129" s="1">
        <f>SUM(G129+I129+K129)</f>
        <v>16</v>
      </c>
      <c r="N129" s="2">
        <v>1945000</v>
      </c>
    </row>
    <row r="130" spans="1:14" ht="15.75">
      <c r="A130" s="311"/>
      <c r="B130" s="42" t="s">
        <v>9</v>
      </c>
      <c r="C130" s="1">
        <v>3</v>
      </c>
      <c r="D130" s="31">
        <v>1770000</v>
      </c>
      <c r="E130" s="1"/>
      <c r="F130" s="2"/>
      <c r="G130" s="5"/>
      <c r="H130" s="1"/>
      <c r="I130" s="1"/>
      <c r="J130" s="1"/>
      <c r="K130" s="1"/>
      <c r="L130" s="1"/>
      <c r="M130" s="1"/>
      <c r="N130" s="2"/>
    </row>
    <row r="131" spans="1:14" ht="16.5" thickBot="1">
      <c r="A131" s="311"/>
      <c r="B131" s="42" t="s">
        <v>28</v>
      </c>
      <c r="C131" s="1">
        <v>19</v>
      </c>
      <c r="D131" s="31">
        <v>113422.55</v>
      </c>
      <c r="E131" s="1">
        <v>12</v>
      </c>
      <c r="F131" s="165">
        <v>71409.41</v>
      </c>
      <c r="G131" s="15"/>
      <c r="H131" s="3"/>
      <c r="I131" s="3"/>
      <c r="J131" s="3"/>
      <c r="K131" s="3"/>
      <c r="L131" s="3"/>
      <c r="M131" s="3"/>
      <c r="N131" s="4"/>
    </row>
    <row r="132" spans="1:14" ht="16.5" thickBot="1">
      <c r="A132" s="311"/>
      <c r="B132" s="43" t="s">
        <v>29</v>
      </c>
      <c r="C132" s="8">
        <v>117</v>
      </c>
      <c r="D132" s="32">
        <v>102936.42</v>
      </c>
      <c r="E132" s="8">
        <v>65</v>
      </c>
      <c r="F132" s="33">
        <v>66950.26</v>
      </c>
      <c r="G132" s="16"/>
      <c r="H132" s="16"/>
      <c r="I132" s="16"/>
      <c r="J132" s="16"/>
      <c r="K132" s="16"/>
      <c r="L132" s="16"/>
      <c r="M132" s="16"/>
      <c r="N132" s="16"/>
    </row>
    <row r="133" spans="1:14" ht="16.5" thickBot="1">
      <c r="A133" s="312"/>
      <c r="B133" s="44" t="s">
        <v>12</v>
      </c>
      <c r="C133" s="85">
        <f>SUM(C129:C132)</f>
        <v>222</v>
      </c>
      <c r="D133" s="89">
        <f>SUM(D129:D132)</f>
        <v>24942358.970000003</v>
      </c>
      <c r="E133" s="85">
        <f>SUM(E129:E132)</f>
        <v>93</v>
      </c>
      <c r="F133" s="90">
        <f>SUM(F129:F132)</f>
        <v>2083359.67</v>
      </c>
      <c r="G133" s="16"/>
      <c r="H133" s="16"/>
      <c r="I133" s="16"/>
      <c r="J133" s="16"/>
      <c r="K133" s="16"/>
      <c r="L133" s="16"/>
      <c r="M133" s="16"/>
      <c r="N133" s="16"/>
    </row>
    <row r="134" spans="1:14" ht="16.5" thickBot="1">
      <c r="A134" s="164"/>
      <c r="B134" s="94"/>
      <c r="C134" s="7"/>
      <c r="D134" s="7"/>
      <c r="E134" s="7"/>
      <c r="F134" s="7"/>
      <c r="G134" s="16"/>
      <c r="H134" s="16"/>
      <c r="I134" s="16"/>
      <c r="J134" s="16"/>
      <c r="K134" s="16"/>
      <c r="L134" s="16"/>
      <c r="M134" s="16"/>
      <c r="N134" s="16"/>
    </row>
    <row r="135" spans="1:14" ht="16.5" thickBot="1">
      <c r="A135" s="310" t="s">
        <v>42</v>
      </c>
      <c r="B135" s="327" t="s">
        <v>0</v>
      </c>
      <c r="C135" s="330" t="s">
        <v>1</v>
      </c>
      <c r="D135" s="331"/>
      <c r="E135" s="330" t="s">
        <v>2</v>
      </c>
      <c r="F135" s="331"/>
      <c r="G135" s="299" t="s">
        <v>2</v>
      </c>
      <c r="H135" s="300"/>
      <c r="I135" s="300"/>
      <c r="J135" s="300"/>
      <c r="K135" s="300"/>
      <c r="L135" s="301"/>
      <c r="M135" s="304" t="s">
        <v>13</v>
      </c>
      <c r="N135" s="305"/>
    </row>
    <row r="136" spans="1:14" ht="16.5" thickBot="1">
      <c r="A136" s="311"/>
      <c r="B136" s="328"/>
      <c r="C136" s="332"/>
      <c r="D136" s="333"/>
      <c r="E136" s="332"/>
      <c r="F136" s="333"/>
      <c r="G136" s="336" t="s">
        <v>3</v>
      </c>
      <c r="H136" s="335"/>
      <c r="I136" s="334" t="s">
        <v>4</v>
      </c>
      <c r="J136" s="335"/>
      <c r="K136" s="334" t="s">
        <v>5</v>
      </c>
      <c r="L136" s="335"/>
      <c r="M136" s="325"/>
      <c r="N136" s="326"/>
    </row>
    <row r="137" spans="1:14" ht="15.75">
      <c r="A137" s="311"/>
      <c r="B137" s="329"/>
      <c r="C137" s="17" t="s">
        <v>6</v>
      </c>
      <c r="D137" s="17" t="s">
        <v>7</v>
      </c>
      <c r="E137" s="17" t="s">
        <v>6</v>
      </c>
      <c r="F137" s="41" t="s">
        <v>7</v>
      </c>
      <c r="G137" s="30" t="s">
        <v>6</v>
      </c>
      <c r="H137" s="17" t="s">
        <v>7</v>
      </c>
      <c r="I137" s="17" t="s">
        <v>6</v>
      </c>
      <c r="J137" s="17" t="s">
        <v>7</v>
      </c>
      <c r="K137" s="17" t="s">
        <v>6</v>
      </c>
      <c r="L137" s="17" t="s">
        <v>7</v>
      </c>
      <c r="M137" s="17" t="s">
        <v>6</v>
      </c>
      <c r="N137" s="41" t="s">
        <v>7</v>
      </c>
    </row>
    <row r="138" spans="1:14" ht="15.75">
      <c r="A138" s="311"/>
      <c r="B138" s="42" t="s">
        <v>8</v>
      </c>
      <c r="C138" s="1">
        <v>41</v>
      </c>
      <c r="D138" s="1">
        <v>4211700</v>
      </c>
      <c r="E138" s="1">
        <v>11</v>
      </c>
      <c r="F138" s="2">
        <v>1551000</v>
      </c>
      <c r="G138" s="13">
        <v>3</v>
      </c>
      <c r="H138" s="1">
        <v>98000</v>
      </c>
      <c r="I138" s="1">
        <v>3</v>
      </c>
      <c r="J138" s="1">
        <v>350000</v>
      </c>
      <c r="K138" s="1">
        <v>2</v>
      </c>
      <c r="L138" s="1">
        <v>1060000</v>
      </c>
      <c r="M138" s="1">
        <f>SUM(G138+I138+K138)</f>
        <v>8</v>
      </c>
      <c r="N138" s="2">
        <f>SUM(H138+J138+L138)</f>
        <v>1508000</v>
      </c>
    </row>
    <row r="139" spans="1:14" ht="15.75">
      <c r="A139" s="311"/>
      <c r="B139" s="42" t="s">
        <v>9</v>
      </c>
      <c r="C139" s="1"/>
      <c r="D139" s="1"/>
      <c r="E139" s="1"/>
      <c r="F139" s="2"/>
      <c r="G139" s="13"/>
      <c r="H139" s="1"/>
      <c r="I139" s="1"/>
      <c r="J139" s="1"/>
      <c r="K139" s="1"/>
      <c r="L139" s="1"/>
      <c r="M139" s="1"/>
      <c r="N139" s="2"/>
    </row>
    <row r="140" spans="1:14" ht="16.5" thickBot="1">
      <c r="A140" s="311"/>
      <c r="B140" s="42" t="s">
        <v>10</v>
      </c>
      <c r="C140" s="1"/>
      <c r="D140" s="1"/>
      <c r="E140" s="1"/>
      <c r="F140" s="2"/>
      <c r="G140" s="19"/>
      <c r="H140" s="3"/>
      <c r="I140" s="3"/>
      <c r="J140" s="3"/>
      <c r="K140" s="3"/>
      <c r="L140" s="3"/>
      <c r="M140" s="3"/>
      <c r="N140" s="4"/>
    </row>
    <row r="141" spans="1:14" ht="16.5" thickBot="1">
      <c r="A141" s="311"/>
      <c r="B141" s="43" t="s">
        <v>11</v>
      </c>
      <c r="C141" s="8">
        <v>24</v>
      </c>
      <c r="D141" s="8">
        <v>22434.16</v>
      </c>
      <c r="E141" s="8">
        <v>19</v>
      </c>
      <c r="F141" s="9">
        <v>15621.31</v>
      </c>
      <c r="G141" s="68"/>
      <c r="H141" s="68"/>
      <c r="I141" s="68"/>
      <c r="J141" s="68"/>
      <c r="K141" s="68"/>
      <c r="L141" s="68"/>
      <c r="M141" s="68"/>
      <c r="N141" s="69"/>
    </row>
    <row r="142" spans="1:14" ht="16.5" thickBot="1">
      <c r="A142" s="312"/>
      <c r="B142" s="70" t="s">
        <v>12</v>
      </c>
      <c r="C142" s="85">
        <f>C141+C138</f>
        <v>65</v>
      </c>
      <c r="D142" s="85">
        <f>D141+D138</f>
        <v>4234134.16</v>
      </c>
      <c r="E142" s="85">
        <f>E141+E138</f>
        <v>30</v>
      </c>
      <c r="F142" s="86">
        <f>F141+F138</f>
        <v>1566621.31</v>
      </c>
      <c r="G142" s="68"/>
      <c r="H142" s="68"/>
      <c r="I142" s="7"/>
      <c r="J142" s="7"/>
      <c r="K142" s="7"/>
      <c r="L142" s="7"/>
      <c r="M142" s="7"/>
      <c r="N142" s="186"/>
    </row>
    <row r="143" spans="1:14" s="180" customFormat="1" ht="16.5" thickBot="1">
      <c r="A143" s="179"/>
      <c r="B143" s="94"/>
      <c r="C143" s="7"/>
      <c r="D143" s="7"/>
      <c r="E143" s="7"/>
      <c r="F143" s="7"/>
      <c r="G143" s="68"/>
      <c r="H143" s="68"/>
      <c r="I143" s="7"/>
      <c r="J143" s="7"/>
      <c r="K143" s="7"/>
      <c r="L143" s="7"/>
      <c r="M143" s="7"/>
      <c r="N143" s="7"/>
    </row>
    <row r="144" spans="1:14" ht="15.75">
      <c r="A144" s="310" t="s">
        <v>58</v>
      </c>
      <c r="B144" s="318" t="s">
        <v>0</v>
      </c>
      <c r="C144" s="320" t="s">
        <v>1</v>
      </c>
      <c r="D144" s="320"/>
      <c r="E144" s="320" t="s">
        <v>2</v>
      </c>
      <c r="F144" s="331"/>
      <c r="G144" s="330" t="s">
        <v>2</v>
      </c>
      <c r="H144" s="320"/>
      <c r="I144" s="320"/>
      <c r="J144" s="320"/>
      <c r="K144" s="320"/>
      <c r="L144" s="320"/>
      <c r="M144" s="345" t="s">
        <v>13</v>
      </c>
      <c r="N144" s="305"/>
    </row>
    <row r="145" spans="1:14" ht="16.5" thickBot="1">
      <c r="A145" s="311"/>
      <c r="B145" s="319"/>
      <c r="C145" s="321"/>
      <c r="D145" s="321"/>
      <c r="E145" s="321"/>
      <c r="F145" s="338"/>
      <c r="G145" s="344" t="s">
        <v>3</v>
      </c>
      <c r="H145" s="342"/>
      <c r="I145" s="341" t="s">
        <v>4</v>
      </c>
      <c r="J145" s="342"/>
      <c r="K145" s="341" t="s">
        <v>5</v>
      </c>
      <c r="L145" s="342"/>
      <c r="M145" s="325"/>
      <c r="N145" s="326"/>
    </row>
    <row r="146" spans="1:14" ht="15.75">
      <c r="A146" s="311"/>
      <c r="B146" s="315"/>
      <c r="C146" s="11" t="s">
        <v>6</v>
      </c>
      <c r="D146" s="11" t="s">
        <v>7</v>
      </c>
      <c r="E146" s="11" t="s">
        <v>6</v>
      </c>
      <c r="F146" s="12" t="s">
        <v>7</v>
      </c>
      <c r="G146" s="18" t="s">
        <v>6</v>
      </c>
      <c r="H146" s="17" t="s">
        <v>7</v>
      </c>
      <c r="I146" s="17" t="s">
        <v>6</v>
      </c>
      <c r="J146" s="17" t="s">
        <v>7</v>
      </c>
      <c r="K146" s="17" t="s">
        <v>6</v>
      </c>
      <c r="L146" s="17" t="s">
        <v>7</v>
      </c>
      <c r="M146" s="17" t="s">
        <v>6</v>
      </c>
      <c r="N146" s="41" t="s">
        <v>7</v>
      </c>
    </row>
    <row r="147" spans="1:14" ht="15.75">
      <c r="A147" s="311"/>
      <c r="B147" s="38" t="s">
        <v>8</v>
      </c>
      <c r="C147" s="1">
        <v>33</v>
      </c>
      <c r="D147" s="1">
        <v>4550000</v>
      </c>
      <c r="E147" s="1">
        <v>13</v>
      </c>
      <c r="F147" s="2">
        <v>800000</v>
      </c>
      <c r="G147" s="5">
        <v>10</v>
      </c>
      <c r="H147" s="1">
        <v>500000</v>
      </c>
      <c r="I147" s="1">
        <v>3</v>
      </c>
      <c r="J147" s="1">
        <v>300000</v>
      </c>
      <c r="K147" s="1"/>
      <c r="L147" s="1"/>
      <c r="M147" s="1">
        <v>13</v>
      </c>
      <c r="N147" s="2">
        <v>800000</v>
      </c>
    </row>
    <row r="148" spans="1:14" ht="15.75">
      <c r="A148" s="311"/>
      <c r="B148" s="38" t="s">
        <v>9</v>
      </c>
      <c r="C148" s="47"/>
      <c r="D148" s="47"/>
      <c r="E148" s="47"/>
      <c r="F148" s="184"/>
      <c r="G148" s="5"/>
      <c r="H148" s="1"/>
      <c r="I148" s="1"/>
      <c r="J148" s="1"/>
      <c r="K148" s="1"/>
      <c r="L148" s="1"/>
      <c r="M148" s="1"/>
      <c r="N148" s="2"/>
    </row>
    <row r="149" spans="1:14" ht="16.5" thickBot="1">
      <c r="A149" s="311"/>
      <c r="B149" s="38" t="s">
        <v>10</v>
      </c>
      <c r="C149" s="1">
        <v>135</v>
      </c>
      <c r="D149" s="1">
        <v>1034819</v>
      </c>
      <c r="E149" s="1">
        <v>42</v>
      </c>
      <c r="F149" s="2">
        <v>317890</v>
      </c>
      <c r="G149" s="15"/>
      <c r="H149" s="3"/>
      <c r="I149" s="3"/>
      <c r="J149" s="3"/>
      <c r="K149" s="3"/>
      <c r="L149" s="3"/>
      <c r="M149" s="3"/>
      <c r="N149" s="4"/>
    </row>
    <row r="150" spans="1:14" ht="16.5" thickBot="1">
      <c r="A150" s="311"/>
      <c r="B150" s="39" t="s">
        <v>11</v>
      </c>
      <c r="C150" s="1">
        <v>237</v>
      </c>
      <c r="D150" s="1">
        <v>329492</v>
      </c>
      <c r="E150" s="1">
        <v>87</v>
      </c>
      <c r="F150" s="2">
        <v>99160</v>
      </c>
      <c r="G150" s="16"/>
      <c r="H150" s="16"/>
      <c r="I150" s="16"/>
      <c r="J150" s="16"/>
      <c r="K150" s="16"/>
      <c r="L150" s="16"/>
      <c r="M150" s="16"/>
      <c r="N150" s="16"/>
    </row>
    <row r="151" spans="1:14" ht="16.5" thickBot="1">
      <c r="A151" s="312"/>
      <c r="B151" s="35" t="s">
        <v>12</v>
      </c>
      <c r="C151" s="91">
        <f>SUM(C147:C150)</f>
        <v>405</v>
      </c>
      <c r="D151" s="91">
        <f>SUM(D147:D150)</f>
        <v>5914311</v>
      </c>
      <c r="E151" s="91">
        <f>SUM(E147:E150)</f>
        <v>142</v>
      </c>
      <c r="F151" s="91">
        <f>SUM(F147:F150)</f>
        <v>1217050</v>
      </c>
      <c r="G151" s="16"/>
      <c r="H151" s="16"/>
      <c r="I151" s="16"/>
      <c r="J151" s="16"/>
      <c r="K151" s="16"/>
      <c r="L151" s="16"/>
      <c r="M151" s="16"/>
      <c r="N151" s="16"/>
    </row>
    <row r="152" spans="1:14" ht="16.5" thickBot="1">
      <c r="A152" s="130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1:14" ht="16.5" thickBot="1">
      <c r="A153" s="310" t="s">
        <v>15</v>
      </c>
      <c r="B153" s="351" t="s">
        <v>0</v>
      </c>
      <c r="C153" s="285" t="s">
        <v>1</v>
      </c>
      <c r="D153" s="286"/>
      <c r="E153" s="285" t="s">
        <v>2</v>
      </c>
      <c r="F153" s="286"/>
      <c r="G153" s="289" t="s">
        <v>2</v>
      </c>
      <c r="H153" s="290"/>
      <c r="I153" s="290"/>
      <c r="J153" s="290"/>
      <c r="K153" s="290"/>
      <c r="L153" s="291"/>
      <c r="M153" s="295" t="s">
        <v>13</v>
      </c>
      <c r="N153" s="296"/>
    </row>
    <row r="154" spans="1:14" ht="16.5" thickBot="1">
      <c r="A154" s="311"/>
      <c r="B154" s="352"/>
      <c r="C154" s="287"/>
      <c r="D154" s="288"/>
      <c r="E154" s="287"/>
      <c r="F154" s="288"/>
      <c r="G154" s="187" t="s">
        <v>3</v>
      </c>
      <c r="H154" s="188"/>
      <c r="I154" s="189" t="s">
        <v>4</v>
      </c>
      <c r="J154" s="188"/>
      <c r="K154" s="189" t="s">
        <v>5</v>
      </c>
      <c r="L154" s="190"/>
      <c r="M154" s="361"/>
      <c r="N154" s="362"/>
    </row>
    <row r="155" spans="1:14" ht="15.75">
      <c r="A155" s="311"/>
      <c r="B155" s="137"/>
      <c r="C155" s="138" t="s">
        <v>6</v>
      </c>
      <c r="D155" s="138" t="s">
        <v>7</v>
      </c>
      <c r="E155" s="138" t="s">
        <v>6</v>
      </c>
      <c r="F155" s="139" t="s">
        <v>7</v>
      </c>
      <c r="G155" s="140" t="s">
        <v>6</v>
      </c>
      <c r="H155" s="138" t="s">
        <v>7</v>
      </c>
      <c r="I155" s="138" t="s">
        <v>6</v>
      </c>
      <c r="J155" s="138" t="s">
        <v>7</v>
      </c>
      <c r="K155" s="138" t="s">
        <v>6</v>
      </c>
      <c r="L155" s="138" t="s">
        <v>7</v>
      </c>
      <c r="M155" s="141" t="s">
        <v>6</v>
      </c>
      <c r="N155" s="142" t="s">
        <v>7</v>
      </c>
    </row>
    <row r="156" spans="1:14" ht="15.75">
      <c r="A156" s="311"/>
      <c r="B156" s="143" t="s">
        <v>8</v>
      </c>
      <c r="C156" s="144">
        <v>3</v>
      </c>
      <c r="D156" s="144">
        <v>396633.59</v>
      </c>
      <c r="E156" s="145">
        <v>3</v>
      </c>
      <c r="F156" s="146">
        <v>396633.59</v>
      </c>
      <c r="G156" s="147">
        <v>1</v>
      </c>
      <c r="H156" s="145">
        <v>15000</v>
      </c>
      <c r="I156" s="145">
        <v>1</v>
      </c>
      <c r="J156" s="145">
        <v>170000</v>
      </c>
      <c r="K156" s="145">
        <v>1</v>
      </c>
      <c r="L156" s="145">
        <v>211633.59</v>
      </c>
      <c r="M156" s="145">
        <v>3</v>
      </c>
      <c r="N156" s="146">
        <v>396634</v>
      </c>
    </row>
    <row r="157" spans="1:14" ht="15.75">
      <c r="A157" s="311"/>
      <c r="B157" s="148" t="s">
        <v>9</v>
      </c>
      <c r="C157" s="1"/>
      <c r="D157" s="1"/>
      <c r="E157" s="1"/>
      <c r="F157" s="2"/>
      <c r="G157" s="147"/>
      <c r="H157" s="145"/>
      <c r="I157" s="145"/>
      <c r="J157" s="145"/>
      <c r="K157" s="145"/>
      <c r="L157" s="145"/>
      <c r="M157" s="145"/>
      <c r="N157" s="146"/>
    </row>
    <row r="158" spans="1:14" ht="16.5" thickBot="1">
      <c r="A158" s="311"/>
      <c r="B158" s="148" t="s">
        <v>10</v>
      </c>
      <c r="C158" s="1">
        <v>59</v>
      </c>
      <c r="D158" s="26">
        <v>362691.21</v>
      </c>
      <c r="E158" s="26">
        <v>57</v>
      </c>
      <c r="F158" s="27">
        <v>348991.4</v>
      </c>
      <c r="G158" s="149"/>
      <c r="H158" s="150"/>
      <c r="I158" s="150"/>
      <c r="J158" s="150"/>
      <c r="K158" s="150"/>
      <c r="L158" s="150"/>
      <c r="M158" s="150"/>
      <c r="N158" s="151"/>
    </row>
    <row r="159" spans="1:14" ht="16.5" thickBot="1">
      <c r="A159" s="311"/>
      <c r="B159" s="152" t="s">
        <v>11</v>
      </c>
      <c r="C159" s="28">
        <v>93</v>
      </c>
      <c r="D159" s="28">
        <v>87214.13</v>
      </c>
      <c r="E159" s="28">
        <v>89</v>
      </c>
      <c r="F159" s="29">
        <v>84851.42</v>
      </c>
      <c r="G159" s="16"/>
      <c r="H159" s="16"/>
      <c r="I159" s="16"/>
      <c r="J159" s="16"/>
      <c r="K159" s="16"/>
      <c r="L159" s="16"/>
      <c r="M159" s="16"/>
      <c r="N159" s="16"/>
    </row>
    <row r="160" spans="1:14" ht="16.5" thickBot="1">
      <c r="A160" s="312"/>
      <c r="B160" s="44" t="s">
        <v>12</v>
      </c>
      <c r="C160" s="85">
        <f>SUM(C156:C159)</f>
        <v>155</v>
      </c>
      <c r="D160" s="85">
        <f>SUM(D156:D159)</f>
        <v>846538.93</v>
      </c>
      <c r="E160" s="85">
        <f>SUM(E156:E159)</f>
        <v>149</v>
      </c>
      <c r="F160" s="86">
        <f>SUM(F156:F159)</f>
        <v>830476.41</v>
      </c>
      <c r="G160" s="16"/>
      <c r="H160" s="16"/>
      <c r="I160" s="16"/>
      <c r="J160" s="16"/>
      <c r="K160" s="16"/>
      <c r="L160" s="16"/>
      <c r="M160" s="16"/>
      <c r="N160" s="16"/>
    </row>
    <row r="161" spans="1:14" ht="16.5" thickBot="1">
      <c r="A161" s="161"/>
      <c r="B161" s="94"/>
      <c r="C161" s="7"/>
      <c r="D161" s="7"/>
      <c r="E161" s="7"/>
      <c r="F161" s="53"/>
      <c r="G161" s="16"/>
      <c r="H161" s="16"/>
      <c r="I161" s="16"/>
      <c r="J161" s="16"/>
      <c r="K161" s="16"/>
      <c r="L161" s="16"/>
      <c r="M161" s="16"/>
      <c r="N161" s="16"/>
    </row>
    <row r="162" spans="1:14" s="180" customFormat="1" ht="16.5" thickBot="1">
      <c r="A162" s="310" t="s">
        <v>30</v>
      </c>
      <c r="B162" s="313" t="s">
        <v>0</v>
      </c>
      <c r="C162" s="330" t="s">
        <v>1</v>
      </c>
      <c r="D162" s="331"/>
      <c r="E162" s="330" t="s">
        <v>2</v>
      </c>
      <c r="F162" s="331"/>
      <c r="G162" s="343" t="s">
        <v>2</v>
      </c>
      <c r="H162" s="300"/>
      <c r="I162" s="300"/>
      <c r="J162" s="300"/>
      <c r="K162" s="300"/>
      <c r="L162" s="301"/>
      <c r="M162" s="304" t="s">
        <v>13</v>
      </c>
      <c r="N162" s="305"/>
    </row>
    <row r="163" spans="1:14" ht="16.5" thickBot="1">
      <c r="A163" s="311"/>
      <c r="B163" s="314"/>
      <c r="C163" s="332"/>
      <c r="D163" s="333"/>
      <c r="E163" s="332"/>
      <c r="F163" s="333"/>
      <c r="G163" s="336" t="s">
        <v>3</v>
      </c>
      <c r="H163" s="335"/>
      <c r="I163" s="334" t="s">
        <v>4</v>
      </c>
      <c r="J163" s="335"/>
      <c r="K163" s="334" t="s">
        <v>5</v>
      </c>
      <c r="L163" s="337"/>
      <c r="M163" s="339"/>
      <c r="N163" s="340"/>
    </row>
    <row r="164" spans="1:14" ht="15.75">
      <c r="A164" s="311"/>
      <c r="B164" s="315"/>
      <c r="C164" s="17" t="s">
        <v>6</v>
      </c>
      <c r="D164" s="17" t="s">
        <v>7</v>
      </c>
      <c r="E164" s="17" t="s">
        <v>6</v>
      </c>
      <c r="F164" s="41" t="s">
        <v>7</v>
      </c>
      <c r="G164" s="30" t="s">
        <v>6</v>
      </c>
      <c r="H164" s="17" t="s">
        <v>7</v>
      </c>
      <c r="I164" s="17" t="s">
        <v>6</v>
      </c>
      <c r="J164" s="17" t="s">
        <v>7</v>
      </c>
      <c r="K164" s="17" t="s">
        <v>6</v>
      </c>
      <c r="L164" s="17" t="s">
        <v>7</v>
      </c>
      <c r="M164" s="11" t="s">
        <v>6</v>
      </c>
      <c r="N164" s="12" t="s">
        <v>7</v>
      </c>
    </row>
    <row r="165" spans="1:14" ht="15.75">
      <c r="A165" s="311"/>
      <c r="B165" s="38" t="s">
        <v>8</v>
      </c>
      <c r="C165" s="1">
        <v>7</v>
      </c>
      <c r="D165" s="1">
        <v>97898.51</v>
      </c>
      <c r="E165" s="1">
        <v>4</v>
      </c>
      <c r="F165" s="2">
        <v>71295.22</v>
      </c>
      <c r="G165" s="13">
        <v>4</v>
      </c>
      <c r="H165" s="1">
        <v>71295.2</v>
      </c>
      <c r="I165" s="1"/>
      <c r="J165" s="1"/>
      <c r="K165" s="1"/>
      <c r="L165" s="1"/>
      <c r="M165" s="1">
        <f>SUM(G165+I165+K165)</f>
        <v>4</v>
      </c>
      <c r="N165" s="2">
        <f>SUM(H165+J165+L165)</f>
        <v>71295.2</v>
      </c>
    </row>
    <row r="166" spans="1:14" ht="15.75">
      <c r="A166" s="311"/>
      <c r="B166" s="38" t="s">
        <v>9</v>
      </c>
      <c r="C166" s="1"/>
      <c r="D166" s="1"/>
      <c r="E166" s="1"/>
      <c r="F166" s="2"/>
      <c r="G166" s="13"/>
      <c r="H166" s="1"/>
      <c r="I166" s="1"/>
      <c r="J166" s="1"/>
      <c r="K166" s="1"/>
      <c r="L166" s="1"/>
      <c r="M166" s="1"/>
      <c r="N166" s="2"/>
    </row>
    <row r="167" spans="1:14" ht="16.5" thickBot="1">
      <c r="A167" s="311"/>
      <c r="B167" s="38" t="s">
        <v>10</v>
      </c>
      <c r="C167" s="1">
        <v>32</v>
      </c>
      <c r="D167" s="6">
        <v>232358.04</v>
      </c>
      <c r="E167" s="1">
        <v>11</v>
      </c>
      <c r="F167" s="2">
        <v>82706.04</v>
      </c>
      <c r="G167" s="19"/>
      <c r="H167" s="3"/>
      <c r="I167" s="3"/>
      <c r="J167" s="3"/>
      <c r="K167" s="3"/>
      <c r="L167" s="3"/>
      <c r="M167" s="3"/>
      <c r="N167" s="4"/>
    </row>
    <row r="168" spans="1:14" ht="16.5" thickBot="1">
      <c r="A168" s="311"/>
      <c r="B168" s="39" t="s">
        <v>11</v>
      </c>
      <c r="C168" s="1">
        <v>390</v>
      </c>
      <c r="D168" s="6">
        <v>220268.57</v>
      </c>
      <c r="E168" s="1">
        <v>176</v>
      </c>
      <c r="F168" s="2">
        <v>82312.74</v>
      </c>
      <c r="G168" s="16"/>
      <c r="H168" s="16"/>
      <c r="I168" s="16"/>
      <c r="J168" s="16"/>
      <c r="K168" s="16"/>
      <c r="L168" s="16"/>
      <c r="M168" s="16"/>
      <c r="N168" s="16"/>
    </row>
    <row r="169" spans="1:14" ht="16.5" thickBot="1">
      <c r="A169" s="312"/>
      <c r="B169" s="44" t="s">
        <v>12</v>
      </c>
      <c r="C169" s="85">
        <f>SUM(C165:C168)</f>
        <v>429</v>
      </c>
      <c r="D169" s="85">
        <f>SUM(D165:D168)</f>
        <v>550525.12</v>
      </c>
      <c r="E169" s="85">
        <f>SUM(E165:E168)</f>
        <v>191</v>
      </c>
      <c r="F169" s="86">
        <f>SUM(F165:F168)</f>
        <v>236314</v>
      </c>
      <c r="G169" s="16"/>
      <c r="H169" s="16"/>
      <c r="I169" s="16"/>
      <c r="J169" s="16"/>
      <c r="K169" s="16"/>
      <c r="L169" s="16"/>
      <c r="M169" s="16"/>
      <c r="N169" s="16"/>
    </row>
    <row r="170" spans="1:14" s="177" customFormat="1" ht="16.5" thickBot="1">
      <c r="A170" s="160"/>
      <c r="B170" s="94"/>
      <c r="C170" s="7"/>
      <c r="D170" s="7"/>
      <c r="E170" s="7"/>
      <c r="F170" s="7"/>
      <c r="G170" s="16"/>
      <c r="H170" s="16"/>
      <c r="I170" s="16"/>
      <c r="J170" s="16"/>
      <c r="K170" s="16"/>
      <c r="L170" s="16"/>
      <c r="M170" s="16"/>
      <c r="N170" s="16"/>
    </row>
    <row r="171" spans="1:14" ht="16.5" thickBot="1">
      <c r="A171" s="310" t="s">
        <v>33</v>
      </c>
      <c r="B171" s="318" t="s">
        <v>0</v>
      </c>
      <c r="C171" s="320" t="s">
        <v>1</v>
      </c>
      <c r="D171" s="320"/>
      <c r="E171" s="320" t="s">
        <v>2</v>
      </c>
      <c r="F171" s="331"/>
      <c r="G171" s="299" t="s">
        <v>2</v>
      </c>
      <c r="H171" s="300"/>
      <c r="I171" s="300"/>
      <c r="J171" s="300"/>
      <c r="K171" s="300"/>
      <c r="L171" s="301"/>
      <c r="M171" s="304" t="s">
        <v>13</v>
      </c>
      <c r="N171" s="305"/>
    </row>
    <row r="172" spans="1:14" ht="15.75">
      <c r="A172" s="311"/>
      <c r="B172" s="319"/>
      <c r="C172" s="321"/>
      <c r="D172" s="321"/>
      <c r="E172" s="321"/>
      <c r="F172" s="338"/>
      <c r="G172" s="377" t="s">
        <v>3</v>
      </c>
      <c r="H172" s="378"/>
      <c r="I172" s="379" t="s">
        <v>4</v>
      </c>
      <c r="J172" s="378"/>
      <c r="K172" s="379" t="s">
        <v>5</v>
      </c>
      <c r="L172" s="378"/>
      <c r="M172" s="380"/>
      <c r="N172" s="340"/>
    </row>
    <row r="173" spans="1:14" ht="15.75">
      <c r="A173" s="311"/>
      <c r="B173" s="315"/>
      <c r="C173" s="11" t="s">
        <v>6</v>
      </c>
      <c r="D173" s="11" t="s">
        <v>7</v>
      </c>
      <c r="E173" s="11" t="s">
        <v>6</v>
      </c>
      <c r="F173" s="12" t="s">
        <v>7</v>
      </c>
      <c r="G173" s="25" t="s">
        <v>6</v>
      </c>
      <c r="H173" s="11" t="s">
        <v>7</v>
      </c>
      <c r="I173" s="11" t="s">
        <v>6</v>
      </c>
      <c r="J173" s="11" t="s">
        <v>7</v>
      </c>
      <c r="K173" s="11" t="s">
        <v>6</v>
      </c>
      <c r="L173" s="11" t="s">
        <v>7</v>
      </c>
      <c r="M173" s="11" t="s">
        <v>6</v>
      </c>
      <c r="N173" s="12" t="s">
        <v>7</v>
      </c>
    </row>
    <row r="174" spans="1:14" ht="15.75">
      <c r="A174" s="311"/>
      <c r="B174" s="38" t="s">
        <v>8</v>
      </c>
      <c r="C174" s="1">
        <v>8</v>
      </c>
      <c r="D174" s="1">
        <v>142200</v>
      </c>
      <c r="E174" s="1">
        <v>1</v>
      </c>
      <c r="F174" s="2">
        <v>10000</v>
      </c>
      <c r="G174" s="5">
        <v>1</v>
      </c>
      <c r="H174" s="1">
        <v>10000</v>
      </c>
      <c r="I174" s="1"/>
      <c r="J174" s="1"/>
      <c r="K174" s="1"/>
      <c r="L174" s="1"/>
      <c r="M174" s="1">
        <v>1</v>
      </c>
      <c r="N174" s="2">
        <v>10000</v>
      </c>
    </row>
    <row r="175" spans="1:14" ht="15.75">
      <c r="A175" s="311"/>
      <c r="B175" s="38" t="s">
        <v>9</v>
      </c>
      <c r="C175" s="47"/>
      <c r="D175" s="47"/>
      <c r="E175" s="47"/>
      <c r="F175" s="184"/>
      <c r="G175" s="5"/>
      <c r="H175" s="1"/>
      <c r="I175" s="1"/>
      <c r="J175" s="1"/>
      <c r="K175" s="1"/>
      <c r="L175" s="1"/>
      <c r="M175" s="1"/>
      <c r="N175" s="2"/>
    </row>
    <row r="176" spans="1:14" ht="16.5" thickBot="1">
      <c r="A176" s="311"/>
      <c r="B176" s="38" t="s">
        <v>10</v>
      </c>
      <c r="C176" s="1">
        <v>3</v>
      </c>
      <c r="D176" s="1">
        <v>24333</v>
      </c>
      <c r="E176" s="1">
        <v>2</v>
      </c>
      <c r="F176" s="2">
        <v>14934</v>
      </c>
      <c r="G176" s="15"/>
      <c r="H176" s="3"/>
      <c r="I176" s="3"/>
      <c r="J176" s="3"/>
      <c r="K176" s="3"/>
      <c r="L176" s="3"/>
      <c r="M176" s="3"/>
      <c r="N176" s="4"/>
    </row>
    <row r="177" spans="1:14" ht="16.5" thickBot="1">
      <c r="A177" s="311"/>
      <c r="B177" s="39" t="s">
        <v>11</v>
      </c>
      <c r="C177" s="1">
        <v>50</v>
      </c>
      <c r="D177" s="1">
        <v>80030.11</v>
      </c>
      <c r="E177" s="1">
        <v>32</v>
      </c>
      <c r="F177" s="2">
        <v>39692.3</v>
      </c>
      <c r="G177" s="16"/>
      <c r="H177" s="16"/>
      <c r="I177" s="16"/>
      <c r="J177" s="16"/>
      <c r="K177" s="16"/>
      <c r="L177" s="16"/>
      <c r="M177" s="16"/>
      <c r="N177" s="16"/>
    </row>
    <row r="178" spans="1:14" ht="16.5" thickBot="1">
      <c r="A178" s="312"/>
      <c r="B178" s="35" t="s">
        <v>12</v>
      </c>
      <c r="C178" s="91">
        <f>SUM(C174:C177)</f>
        <v>61</v>
      </c>
      <c r="D178" s="91">
        <f>SUM(D174:D177)</f>
        <v>246563.11</v>
      </c>
      <c r="E178" s="91">
        <f>SUM(E174:E177)</f>
        <v>35</v>
      </c>
      <c r="F178" s="91">
        <f>SUM(F174:F177)</f>
        <v>64626.3</v>
      </c>
      <c r="G178" s="16"/>
      <c r="H178" s="16"/>
      <c r="I178" s="16"/>
      <c r="J178" s="16"/>
      <c r="K178" s="16"/>
      <c r="L178" s="16"/>
      <c r="M178" s="16"/>
      <c r="N178" s="16"/>
    </row>
  </sheetData>
  <sheetProtection/>
  <mergeCells count="148">
    <mergeCell ref="B36:B37"/>
    <mergeCell ref="C22:D22"/>
    <mergeCell ref="E22:H22"/>
    <mergeCell ref="E23:F23"/>
    <mergeCell ref="G23:H23"/>
    <mergeCell ref="A171:A178"/>
    <mergeCell ref="B171:B173"/>
    <mergeCell ref="C171:D172"/>
    <mergeCell ref="E171:F172"/>
    <mergeCell ref="A27:A34"/>
    <mergeCell ref="E20:F20"/>
    <mergeCell ref="C36:D37"/>
    <mergeCell ref="B6:B7"/>
    <mergeCell ref="B16:B17"/>
    <mergeCell ref="C6:D7"/>
    <mergeCell ref="E24:F24"/>
    <mergeCell ref="A36:A43"/>
    <mergeCell ref="E36:F37"/>
    <mergeCell ref="B27:B28"/>
    <mergeCell ref="M171:N172"/>
    <mergeCell ref="G172:H172"/>
    <mergeCell ref="I172:J172"/>
    <mergeCell ref="K172:L172"/>
    <mergeCell ref="G171:L171"/>
    <mergeCell ref="C2:J2"/>
    <mergeCell ref="G45:L45"/>
    <mergeCell ref="G36:L36"/>
    <mergeCell ref="G63:L63"/>
    <mergeCell ref="G24:H24"/>
    <mergeCell ref="G6:L6"/>
    <mergeCell ref="E19:F19"/>
    <mergeCell ref="G17:H17"/>
    <mergeCell ref="E6:F7"/>
    <mergeCell ref="C16:D16"/>
    <mergeCell ref="A63:A70"/>
    <mergeCell ref="E45:F46"/>
    <mergeCell ref="B45:B46"/>
    <mergeCell ref="B54:B55"/>
    <mergeCell ref="C45:D46"/>
    <mergeCell ref="A45:A52"/>
    <mergeCell ref="A54:A61"/>
    <mergeCell ref="C54:D55"/>
    <mergeCell ref="B63:B64"/>
    <mergeCell ref="E54:F55"/>
    <mergeCell ref="A72:A79"/>
    <mergeCell ref="C72:D73"/>
    <mergeCell ref="E72:F73"/>
    <mergeCell ref="A108:A115"/>
    <mergeCell ref="B108:B109"/>
    <mergeCell ref="C99:D100"/>
    <mergeCell ref="E81:F82"/>
    <mergeCell ref="E99:F100"/>
    <mergeCell ref="C108:D109"/>
    <mergeCell ref="B72:B74"/>
    <mergeCell ref="E16:H16"/>
    <mergeCell ref="E18:F18"/>
    <mergeCell ref="E27:F28"/>
    <mergeCell ref="G18:H18"/>
    <mergeCell ref="G19:H19"/>
    <mergeCell ref="E17:F17"/>
    <mergeCell ref="M27:N28"/>
    <mergeCell ref="G20:H20"/>
    <mergeCell ref="G27:L27"/>
    <mergeCell ref="G91:H91"/>
    <mergeCell ref="I91:J91"/>
    <mergeCell ref="K91:L91"/>
    <mergeCell ref="M90:N91"/>
    <mergeCell ref="M36:N37"/>
    <mergeCell ref="M81:N82"/>
    <mergeCell ref="M63:N64"/>
    <mergeCell ref="B153:B154"/>
    <mergeCell ref="B90:B92"/>
    <mergeCell ref="C90:D91"/>
    <mergeCell ref="E90:F91"/>
    <mergeCell ref="C117:D118"/>
    <mergeCell ref="E117:F118"/>
    <mergeCell ref="A90:A97"/>
    <mergeCell ref="B117:B119"/>
    <mergeCell ref="G117:L117"/>
    <mergeCell ref="M153:N154"/>
    <mergeCell ref="G90:L90"/>
    <mergeCell ref="G153:L153"/>
    <mergeCell ref="G127:H127"/>
    <mergeCell ref="M126:N127"/>
    <mergeCell ref="G136:H136"/>
    <mergeCell ref="I136:J136"/>
    <mergeCell ref="A135:A142"/>
    <mergeCell ref="B126:B128"/>
    <mergeCell ref="E126:F127"/>
    <mergeCell ref="E135:F136"/>
    <mergeCell ref="A99:A106"/>
    <mergeCell ref="G99:L99"/>
    <mergeCell ref="G81:L81"/>
    <mergeCell ref="A126:A133"/>
    <mergeCell ref="K127:L127"/>
    <mergeCell ref="A81:A88"/>
    <mergeCell ref="C81:D82"/>
    <mergeCell ref="B81:B82"/>
    <mergeCell ref="G108:L108"/>
    <mergeCell ref="E108:F109"/>
    <mergeCell ref="M162:N163"/>
    <mergeCell ref="K145:L145"/>
    <mergeCell ref="G162:L162"/>
    <mergeCell ref="C153:D154"/>
    <mergeCell ref="E153:F154"/>
    <mergeCell ref="C162:D163"/>
    <mergeCell ref="E162:F163"/>
    <mergeCell ref="G145:H145"/>
    <mergeCell ref="M144:N145"/>
    <mergeCell ref="I145:J145"/>
    <mergeCell ref="G163:H163"/>
    <mergeCell ref="I163:J163"/>
    <mergeCell ref="K163:L163"/>
    <mergeCell ref="E144:F145"/>
    <mergeCell ref="G144:L144"/>
    <mergeCell ref="M135:N136"/>
    <mergeCell ref="G126:L126"/>
    <mergeCell ref="G135:L135"/>
    <mergeCell ref="B135:B137"/>
    <mergeCell ref="C135:D136"/>
    <mergeCell ref="C126:D127"/>
    <mergeCell ref="K136:L136"/>
    <mergeCell ref="I127:J127"/>
    <mergeCell ref="A162:A169"/>
    <mergeCell ref="B162:B164"/>
    <mergeCell ref="C27:D28"/>
    <mergeCell ref="C63:D64"/>
    <mergeCell ref="B99:B100"/>
    <mergeCell ref="A144:A151"/>
    <mergeCell ref="B144:B146"/>
    <mergeCell ref="C144:D145"/>
    <mergeCell ref="A117:A124"/>
    <mergeCell ref="A153:A160"/>
    <mergeCell ref="M117:N118"/>
    <mergeCell ref="G118:H118"/>
    <mergeCell ref="I118:J118"/>
    <mergeCell ref="K118:L118"/>
    <mergeCell ref="M108:N109"/>
    <mergeCell ref="M45:N46"/>
    <mergeCell ref="M54:N55"/>
    <mergeCell ref="G72:L72"/>
    <mergeCell ref="M99:N100"/>
    <mergeCell ref="M72:N73"/>
    <mergeCell ref="E63:F64"/>
    <mergeCell ref="G54:L54"/>
    <mergeCell ref="G73:H73"/>
    <mergeCell ref="I73:J73"/>
    <mergeCell ref="K73:L73"/>
  </mergeCells>
  <printOptions/>
  <pageMargins left="0.15748031496062992" right="0.15748031496062992" top="0.92" bottom="0.3937007874015748" header="0.15748031496062992" footer="0.5118110236220472"/>
  <pageSetup horizontalDpi="600" verticalDpi="600" orientation="landscape" paperSize="9" scale="70" r:id="rId3"/>
  <rowBreaks count="5" manualBreakCount="5">
    <brk id="26" max="13" man="1"/>
    <brk id="62" max="13" man="1"/>
    <brk id="98" max="13" man="1"/>
    <brk id="134" max="13" man="1"/>
    <brk id="193" max="13" man="1"/>
  </rowBreaks>
  <ignoredErrors>
    <ignoredError sqref="I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H129"/>
  <sheetViews>
    <sheetView zoomScaleSheetLayoutView="100" zoomScalePageLayoutView="0" workbookViewId="0" topLeftCell="A1">
      <selection activeCell="D66" sqref="D66"/>
    </sheetView>
  </sheetViews>
  <sheetFormatPr defaultColWidth="9.140625" defaultRowHeight="12.75"/>
  <cols>
    <col min="1" max="1" width="15.57421875" style="136" customWidth="1"/>
    <col min="2" max="2" width="24.8515625" style="0" customWidth="1"/>
    <col min="3" max="3" width="13.7109375" style="0" customWidth="1"/>
    <col min="4" max="4" width="19.7109375" style="0" customWidth="1"/>
    <col min="5" max="5" width="16.7109375" style="0" customWidth="1"/>
    <col min="6" max="6" width="19.28125" style="0" customWidth="1"/>
    <col min="8" max="8" width="9.140625" style="254" customWidth="1"/>
  </cols>
  <sheetData>
    <row r="2" spans="2:6" ht="22.5">
      <c r="B2" s="414" t="s">
        <v>41</v>
      </c>
      <c r="C2" s="414"/>
      <c r="D2" s="414"/>
      <c r="E2" s="414"/>
      <c r="F2" s="414"/>
    </row>
    <row r="3" spans="2:6" ht="21" thickBot="1">
      <c r="B3" s="104"/>
      <c r="C3" s="55"/>
      <c r="D3" s="55"/>
      <c r="E3" s="102"/>
      <c r="F3" s="102"/>
    </row>
    <row r="4" spans="2:6" ht="24.75" customHeight="1" thickBot="1">
      <c r="B4" s="415" t="s">
        <v>36</v>
      </c>
      <c r="C4" s="381" t="s">
        <v>37</v>
      </c>
      <c r="D4" s="383"/>
      <c r="E4" s="417" t="s">
        <v>2</v>
      </c>
      <c r="F4" s="418"/>
    </row>
    <row r="5" spans="2:6" ht="34.5" customHeight="1" thickBot="1">
      <c r="B5" s="416"/>
      <c r="C5" s="238" t="s">
        <v>6</v>
      </c>
      <c r="D5" s="238" t="s">
        <v>7</v>
      </c>
      <c r="E5" s="239" t="s">
        <v>6</v>
      </c>
      <c r="F5" s="240" t="s">
        <v>7</v>
      </c>
    </row>
    <row r="6" spans="2:6" ht="33" customHeight="1" thickBot="1">
      <c r="B6" s="259" t="s">
        <v>38</v>
      </c>
      <c r="C6" s="265">
        <f>SUM(C14+C28+C35+C70+C21+C56+C77+C84+C91+C98+C119+C42+C112+C63+C105+C49+C126)</f>
        <v>78</v>
      </c>
      <c r="D6" s="266">
        <f>SUM(D14+D28+D35+D70+D21+D56+D77+D84+D91+D98+D119+D112+D42+D63+D105+D49+D126)</f>
        <v>30983782</v>
      </c>
      <c r="E6" s="267">
        <f aca="true" t="shared" si="0" ref="E6:F8">SUM(E14+E28+E35+E70+E21+E56+E77+E84+E91+E98+E112+E119+E42+E63+E105+E49+E126)</f>
        <v>38</v>
      </c>
      <c r="F6" s="268">
        <f t="shared" si="0"/>
        <v>18515412</v>
      </c>
    </row>
    <row r="7" spans="2:6" ht="38.25" customHeight="1" thickBot="1">
      <c r="B7" s="258" t="s">
        <v>39</v>
      </c>
      <c r="C7" s="265">
        <f>SUM(C15+C29+C36+C71+C22+C57+C78+C85+C92+C99+C113+C120+C43+C64+C106+C50+C127)</f>
        <v>321</v>
      </c>
      <c r="D7" s="269">
        <f>SUM(D15+D29+D36+D71+D22+D57+D78+D85+D92+D99+D113+D120+D43+D64+D106+D50+D127)</f>
        <v>80267725</v>
      </c>
      <c r="E7" s="267">
        <f t="shared" si="0"/>
        <v>139</v>
      </c>
      <c r="F7" s="268">
        <f t="shared" si="0"/>
        <v>39576447.230000004</v>
      </c>
    </row>
    <row r="8" spans="2:6" ht="32.25" customHeight="1" thickBot="1">
      <c r="B8" s="257" t="s">
        <v>40</v>
      </c>
      <c r="C8" s="265">
        <f>SUM(C16+C30+C37+C72+C23+C58+C79+C86+C93+C100+C114+C121+C44+C65+C107+C51+C128)</f>
        <v>4522</v>
      </c>
      <c r="D8" s="265">
        <f>SUM(D16+D30+D37+D72+D23+D58+D79+D86+D93+D100+D114+D121+D44+D65+D107+D51+D128)</f>
        <v>441304884.14</v>
      </c>
      <c r="E8" s="267">
        <f t="shared" si="0"/>
        <v>2772</v>
      </c>
      <c r="F8" s="268">
        <f t="shared" si="0"/>
        <v>181866484.35</v>
      </c>
    </row>
    <row r="9" spans="2:6" ht="46.5" customHeight="1" thickBot="1">
      <c r="B9" s="260" t="s">
        <v>12</v>
      </c>
      <c r="C9" s="261">
        <f>SUM(C6:C8)</f>
        <v>4921</v>
      </c>
      <c r="D9" s="262">
        <f>SUM(D6:D8)</f>
        <v>552556391.14</v>
      </c>
      <c r="E9" s="263">
        <f>SUM(E6:E8)</f>
        <v>2949</v>
      </c>
      <c r="F9" s="264">
        <f>SUM(F6:F8)</f>
        <v>239958343.57999998</v>
      </c>
    </row>
    <row r="11" ht="21" thickBot="1"/>
    <row r="12" spans="1:6" ht="21" thickBot="1">
      <c r="A12" s="310" t="s">
        <v>48</v>
      </c>
      <c r="B12" s="419" t="s">
        <v>36</v>
      </c>
      <c r="C12" s="289" t="s">
        <v>37</v>
      </c>
      <c r="D12" s="291"/>
      <c r="E12" s="412" t="s">
        <v>2</v>
      </c>
      <c r="F12" s="413"/>
    </row>
    <row r="13" spans="1:6" ht="21" thickBot="1">
      <c r="A13" s="311"/>
      <c r="B13" s="420"/>
      <c r="C13" s="56" t="s">
        <v>6</v>
      </c>
      <c r="D13" s="56" t="s">
        <v>7</v>
      </c>
      <c r="E13" s="242" t="s">
        <v>6</v>
      </c>
      <c r="F13" s="243" t="s">
        <v>7</v>
      </c>
    </row>
    <row r="14" spans="1:6" ht="21" thickBot="1">
      <c r="A14" s="311"/>
      <c r="B14" s="65" t="s">
        <v>38</v>
      </c>
      <c r="C14" s="71">
        <v>22</v>
      </c>
      <c r="D14" s="72">
        <v>7349786</v>
      </c>
      <c r="E14" s="81">
        <v>15</v>
      </c>
      <c r="F14" s="82">
        <v>4345786</v>
      </c>
    </row>
    <row r="15" spans="1:6" ht="21" thickBot="1">
      <c r="A15" s="311"/>
      <c r="B15" s="60" t="s">
        <v>39</v>
      </c>
      <c r="C15" s="71">
        <v>68</v>
      </c>
      <c r="D15" s="73">
        <v>26941625</v>
      </c>
      <c r="E15" s="81">
        <v>31</v>
      </c>
      <c r="F15" s="82">
        <v>15262898</v>
      </c>
    </row>
    <row r="16" spans="1:6" ht="21" thickBot="1">
      <c r="A16" s="311"/>
      <c r="B16" s="66" t="s">
        <v>40</v>
      </c>
      <c r="C16" s="71">
        <v>1855</v>
      </c>
      <c r="D16" s="71">
        <v>138871759</v>
      </c>
      <c r="E16" s="81">
        <v>1387</v>
      </c>
      <c r="F16" s="82">
        <v>83558799</v>
      </c>
    </row>
    <row r="17" spans="1:6" ht="20.25" customHeight="1" thickBot="1">
      <c r="A17" s="312"/>
      <c r="B17" s="67" t="s">
        <v>12</v>
      </c>
      <c r="C17" s="64">
        <f>SUM(C14:C16)</f>
        <v>1945</v>
      </c>
      <c r="D17" s="14">
        <f>SUM(D14:D16)</f>
        <v>173163170</v>
      </c>
      <c r="E17" s="78">
        <f>SUM(E14:E16)</f>
        <v>1433</v>
      </c>
      <c r="F17" s="79">
        <f>SUM(F14:F16)</f>
        <v>103167483</v>
      </c>
    </row>
    <row r="18" spans="1:8" s="95" customFormat="1" ht="21" thickBot="1">
      <c r="A18" s="160"/>
      <c r="H18" s="255"/>
    </row>
    <row r="19" spans="1:6" ht="15" customHeight="1" thickBot="1">
      <c r="A19" s="310" t="s">
        <v>52</v>
      </c>
      <c r="B19" s="421" t="s">
        <v>36</v>
      </c>
      <c r="C19" s="289" t="s">
        <v>37</v>
      </c>
      <c r="D19" s="291"/>
      <c r="E19" s="412" t="s">
        <v>2</v>
      </c>
      <c r="F19" s="413"/>
    </row>
    <row r="20" spans="1:6" ht="21" thickBot="1">
      <c r="A20" s="311"/>
      <c r="B20" s="422"/>
      <c r="C20" s="56" t="s">
        <v>6</v>
      </c>
      <c r="D20" s="56" t="s">
        <v>7</v>
      </c>
      <c r="E20" s="242" t="s">
        <v>6</v>
      </c>
      <c r="F20" s="243" t="s">
        <v>7</v>
      </c>
    </row>
    <row r="21" spans="1:6" ht="21" thickBot="1">
      <c r="A21" s="311"/>
      <c r="B21" s="65" t="s">
        <v>38</v>
      </c>
      <c r="C21" s="71">
        <v>31</v>
      </c>
      <c r="D21" s="72">
        <v>15310362</v>
      </c>
      <c r="E21" s="244">
        <v>10</v>
      </c>
      <c r="F21" s="75">
        <v>7392992</v>
      </c>
    </row>
    <row r="22" spans="1:6" ht="21" thickBot="1">
      <c r="A22" s="311"/>
      <c r="B22" s="60" t="s">
        <v>39</v>
      </c>
      <c r="C22" s="80">
        <v>61</v>
      </c>
      <c r="D22" s="84">
        <v>14228326</v>
      </c>
      <c r="E22" s="81">
        <v>39</v>
      </c>
      <c r="F22" s="82">
        <v>7968372</v>
      </c>
    </row>
    <row r="23" spans="1:6" ht="21" thickBot="1">
      <c r="A23" s="311"/>
      <c r="B23" s="66" t="s">
        <v>40</v>
      </c>
      <c r="C23" s="80">
        <v>227</v>
      </c>
      <c r="D23" s="80">
        <v>64727638</v>
      </c>
      <c r="E23" s="81">
        <v>113</v>
      </c>
      <c r="F23" s="82">
        <v>31834758</v>
      </c>
    </row>
    <row r="24" spans="1:6" ht="21" thickBot="1">
      <c r="A24" s="312"/>
      <c r="B24" s="67" t="s">
        <v>12</v>
      </c>
      <c r="C24" s="76">
        <f>SUM(C21:C23)</f>
        <v>319</v>
      </c>
      <c r="D24" s="77">
        <f>SUM(D21:D23)</f>
        <v>94266326</v>
      </c>
      <c r="E24" s="78">
        <f>SUM(E21:E23)</f>
        <v>162</v>
      </c>
      <c r="F24" s="79">
        <f>SUM(F21:F23)</f>
        <v>47196122</v>
      </c>
    </row>
    <row r="25" ht="21" thickBot="1"/>
    <row r="26" spans="1:6" ht="21" thickBot="1">
      <c r="A26" s="310" t="s">
        <v>49</v>
      </c>
      <c r="B26" s="421" t="s">
        <v>36</v>
      </c>
      <c r="C26" s="289" t="s">
        <v>37</v>
      </c>
      <c r="D26" s="291"/>
      <c r="E26" s="412" t="s">
        <v>2</v>
      </c>
      <c r="F26" s="413"/>
    </row>
    <row r="27" spans="1:6" ht="21" thickBot="1">
      <c r="A27" s="311"/>
      <c r="B27" s="422"/>
      <c r="C27" s="56" t="s">
        <v>6</v>
      </c>
      <c r="D27" s="56" t="s">
        <v>7</v>
      </c>
      <c r="E27" s="278" t="s">
        <v>6</v>
      </c>
      <c r="F27" s="279" t="s">
        <v>7</v>
      </c>
    </row>
    <row r="28" spans="1:6" ht="21" thickBot="1">
      <c r="A28" s="311"/>
      <c r="B28" s="65" t="s">
        <v>38</v>
      </c>
      <c r="C28" s="80">
        <v>2</v>
      </c>
      <c r="D28" s="83">
        <v>70000</v>
      </c>
      <c r="E28" s="81">
        <v>2</v>
      </c>
      <c r="F28" s="82">
        <v>70000</v>
      </c>
    </row>
    <row r="29" spans="1:6" ht="21" thickBot="1">
      <c r="A29" s="311"/>
      <c r="B29" s="60" t="s">
        <v>39</v>
      </c>
      <c r="C29" s="80">
        <v>12</v>
      </c>
      <c r="D29" s="84">
        <v>2647612</v>
      </c>
      <c r="E29" s="81">
        <v>9</v>
      </c>
      <c r="F29" s="82">
        <v>2020112</v>
      </c>
    </row>
    <row r="30" spans="1:6" ht="21" thickBot="1">
      <c r="A30" s="311"/>
      <c r="B30" s="66" t="s">
        <v>40</v>
      </c>
      <c r="C30" s="80">
        <v>961</v>
      </c>
      <c r="D30" s="80">
        <v>36802239.63</v>
      </c>
      <c r="E30" s="81">
        <v>545</v>
      </c>
      <c r="F30" s="82">
        <v>22177524.84</v>
      </c>
    </row>
    <row r="31" spans="1:6" ht="21" thickBot="1">
      <c r="A31" s="312"/>
      <c r="B31" s="67" t="s">
        <v>12</v>
      </c>
      <c r="C31" s="76">
        <f>SUM(C28:C30)</f>
        <v>975</v>
      </c>
      <c r="D31" s="77">
        <f>SUM(D28:D30)</f>
        <v>39519851.63</v>
      </c>
      <c r="E31" s="78">
        <f>SUM(E28:E30)</f>
        <v>556</v>
      </c>
      <c r="F31" s="79">
        <f>SUM(F28:F30)</f>
        <v>24267636.84</v>
      </c>
    </row>
    <row r="32" ht="12.75" customHeight="1" thickBot="1">
      <c r="A32" s="162"/>
    </row>
    <row r="33" spans="1:6" ht="16.5" customHeight="1" thickBot="1">
      <c r="A33" s="310" t="s">
        <v>50</v>
      </c>
      <c r="B33" s="419" t="s">
        <v>36</v>
      </c>
      <c r="C33" s="289" t="s">
        <v>37</v>
      </c>
      <c r="D33" s="291"/>
      <c r="E33" s="412" t="s">
        <v>2</v>
      </c>
      <c r="F33" s="413"/>
    </row>
    <row r="34" spans="1:6" ht="21" thickBot="1">
      <c r="A34" s="311"/>
      <c r="B34" s="420"/>
      <c r="C34" s="56" t="s">
        <v>6</v>
      </c>
      <c r="D34" s="56" t="s">
        <v>7</v>
      </c>
      <c r="E34" s="242" t="s">
        <v>6</v>
      </c>
      <c r="F34" s="243" t="s">
        <v>7</v>
      </c>
    </row>
    <row r="35" spans="1:6" ht="21" thickBot="1">
      <c r="A35" s="311"/>
      <c r="B35" s="65" t="s">
        <v>38</v>
      </c>
      <c r="C35" s="71"/>
      <c r="D35" s="72"/>
      <c r="E35" s="74"/>
      <c r="F35" s="75"/>
    </row>
    <row r="36" spans="1:6" ht="21" thickBot="1">
      <c r="A36" s="311"/>
      <c r="B36" s="60" t="s">
        <v>39</v>
      </c>
      <c r="C36" s="71">
        <v>54</v>
      </c>
      <c r="D36" s="73">
        <v>22861705</v>
      </c>
      <c r="E36" s="81">
        <v>28</v>
      </c>
      <c r="F36" s="75">
        <v>7980463</v>
      </c>
    </row>
    <row r="37" spans="1:6" ht="18" customHeight="1" thickBot="1">
      <c r="A37" s="311"/>
      <c r="B37" s="66" t="s">
        <v>40</v>
      </c>
      <c r="C37" s="71">
        <v>130</v>
      </c>
      <c r="D37" s="80">
        <v>13257621</v>
      </c>
      <c r="E37" s="81">
        <v>81</v>
      </c>
      <c r="F37" s="82">
        <v>6146091</v>
      </c>
    </row>
    <row r="38" spans="1:6" ht="19.5" customHeight="1" thickBot="1">
      <c r="A38" s="312"/>
      <c r="B38" s="67" t="s">
        <v>12</v>
      </c>
      <c r="C38" s="76">
        <f>SUM(C35:C37)</f>
        <v>184</v>
      </c>
      <c r="D38" s="77">
        <f>SUM(D35:D37)</f>
        <v>36119326</v>
      </c>
      <c r="E38" s="78">
        <f>SUM(E35:E37)</f>
        <v>109</v>
      </c>
      <c r="F38" s="79">
        <f>SUM(F35:F37)</f>
        <v>14126554</v>
      </c>
    </row>
    <row r="39" ht="14.25" customHeight="1" thickBot="1">
      <c r="A39" s="162"/>
    </row>
    <row r="40" spans="1:6" ht="21" thickBot="1">
      <c r="A40" s="310" t="s">
        <v>56</v>
      </c>
      <c r="B40" s="421" t="s">
        <v>36</v>
      </c>
      <c r="C40" s="289" t="s">
        <v>37</v>
      </c>
      <c r="D40" s="291"/>
      <c r="E40" s="412" t="s">
        <v>2</v>
      </c>
      <c r="F40" s="413"/>
    </row>
    <row r="41" spans="1:6" ht="21" thickBot="1">
      <c r="A41" s="311"/>
      <c r="B41" s="422"/>
      <c r="C41" s="56" t="s">
        <v>6</v>
      </c>
      <c r="D41" s="56" t="s">
        <v>7</v>
      </c>
      <c r="E41" s="242" t="s">
        <v>6</v>
      </c>
      <c r="F41" s="243" t="s">
        <v>7</v>
      </c>
    </row>
    <row r="42" spans="1:6" ht="21" thickBot="1">
      <c r="A42" s="311"/>
      <c r="B42" s="65" t="s">
        <v>38</v>
      </c>
      <c r="C42" s="80">
        <v>1</v>
      </c>
      <c r="D42" s="83">
        <v>450000</v>
      </c>
      <c r="E42" s="81">
        <v>1</v>
      </c>
      <c r="F42" s="82">
        <v>450000</v>
      </c>
    </row>
    <row r="43" spans="1:6" ht="21" thickBot="1">
      <c r="A43" s="311"/>
      <c r="B43" s="60" t="s">
        <v>39</v>
      </c>
      <c r="C43" s="80">
        <v>8</v>
      </c>
      <c r="D43" s="84">
        <v>606211</v>
      </c>
      <c r="E43" s="81">
        <v>4</v>
      </c>
      <c r="F43" s="82">
        <v>535211</v>
      </c>
    </row>
    <row r="44" spans="1:6" ht="21" thickBot="1">
      <c r="A44" s="311"/>
      <c r="B44" s="66" t="s">
        <v>40</v>
      </c>
      <c r="C44" s="80">
        <v>250</v>
      </c>
      <c r="D44" s="80">
        <v>43198711</v>
      </c>
      <c r="E44" s="81">
        <v>163</v>
      </c>
      <c r="F44" s="82">
        <v>9890089</v>
      </c>
    </row>
    <row r="45" spans="1:6" ht="24" customHeight="1" thickBot="1">
      <c r="A45" s="312"/>
      <c r="B45" s="67" t="s">
        <v>12</v>
      </c>
      <c r="C45" s="76">
        <f>SUM(C42:C44)</f>
        <v>259</v>
      </c>
      <c r="D45" s="77">
        <f>SUM(D42:D44)</f>
        <v>44254922</v>
      </c>
      <c r="E45" s="78">
        <f>SUM(E42:E44)</f>
        <v>168</v>
      </c>
      <c r="F45" s="79">
        <f>SUM(F42:F44)</f>
        <v>10875300</v>
      </c>
    </row>
    <row r="46" spans="1:8" ht="24" customHeight="1" thickBot="1">
      <c r="A46" s="160"/>
      <c r="B46" s="100"/>
      <c r="C46" s="102"/>
      <c r="D46" s="102"/>
      <c r="E46" s="103"/>
      <c r="F46" s="103"/>
      <c r="G46" s="95"/>
      <c r="H46" s="255"/>
    </row>
    <row r="47" spans="1:6" ht="15.75" customHeight="1" thickBot="1">
      <c r="A47" s="310" t="s">
        <v>61</v>
      </c>
      <c r="B47" s="421" t="s">
        <v>36</v>
      </c>
      <c r="C47" s="289" t="s">
        <v>37</v>
      </c>
      <c r="D47" s="291"/>
      <c r="E47" s="412" t="s">
        <v>2</v>
      </c>
      <c r="F47" s="413"/>
    </row>
    <row r="48" spans="1:6" ht="17.25" customHeight="1" thickBot="1">
      <c r="A48" s="311"/>
      <c r="B48" s="422"/>
      <c r="C48" s="56" t="s">
        <v>6</v>
      </c>
      <c r="D48" s="56" t="s">
        <v>7</v>
      </c>
      <c r="E48" s="242" t="s">
        <v>6</v>
      </c>
      <c r="F48" s="243" t="s">
        <v>7</v>
      </c>
    </row>
    <row r="49" spans="1:6" ht="21" thickBot="1">
      <c r="A49" s="311"/>
      <c r="B49" s="65" t="s">
        <v>38</v>
      </c>
      <c r="C49" s="80">
        <v>4</v>
      </c>
      <c r="D49" s="83">
        <v>100000</v>
      </c>
      <c r="E49" s="81">
        <v>1</v>
      </c>
      <c r="F49" s="82">
        <v>50000</v>
      </c>
    </row>
    <row r="50" spans="1:6" ht="21" thickBot="1">
      <c r="A50" s="311"/>
      <c r="B50" s="60" t="s">
        <v>39</v>
      </c>
      <c r="C50" s="80"/>
      <c r="D50" s="84"/>
      <c r="E50" s="81"/>
      <c r="F50" s="82"/>
    </row>
    <row r="51" spans="1:6" ht="21" thickBot="1">
      <c r="A51" s="311"/>
      <c r="B51" s="66" t="s">
        <v>40</v>
      </c>
      <c r="C51" s="80">
        <v>180</v>
      </c>
      <c r="D51" s="80">
        <v>51602100</v>
      </c>
      <c r="E51" s="81">
        <v>90</v>
      </c>
      <c r="F51" s="82">
        <v>8370300</v>
      </c>
    </row>
    <row r="52" spans="1:6" ht="21" thickBot="1">
      <c r="A52" s="312"/>
      <c r="B52" s="67" t="s">
        <v>12</v>
      </c>
      <c r="C52" s="76">
        <f>SUM(C49:C51)</f>
        <v>184</v>
      </c>
      <c r="D52" s="77">
        <f>SUM(D49:D51)</f>
        <v>51702100</v>
      </c>
      <c r="E52" s="78">
        <f>SUM(E49:E51)</f>
        <v>91</v>
      </c>
      <c r="F52" s="79">
        <f>SUM(F49:F51)</f>
        <v>8420300</v>
      </c>
    </row>
    <row r="53" spans="1:8" s="253" customFormat="1" ht="21" thickBot="1">
      <c r="A53" s="179"/>
      <c r="B53" s="100"/>
      <c r="C53" s="102"/>
      <c r="D53" s="102"/>
      <c r="E53" s="103"/>
      <c r="F53" s="103"/>
      <c r="H53" s="256"/>
    </row>
    <row r="54" spans="1:6" ht="21" thickBot="1">
      <c r="A54" s="310" t="s">
        <v>53</v>
      </c>
      <c r="B54" s="419" t="s">
        <v>36</v>
      </c>
      <c r="C54" s="289" t="s">
        <v>37</v>
      </c>
      <c r="D54" s="291"/>
      <c r="E54" s="412" t="s">
        <v>2</v>
      </c>
      <c r="F54" s="413"/>
    </row>
    <row r="55" spans="1:6" ht="17.25" customHeight="1" thickBot="1">
      <c r="A55" s="311"/>
      <c r="B55" s="420"/>
      <c r="C55" s="241" t="s">
        <v>6</v>
      </c>
      <c r="D55" s="241" t="s">
        <v>7</v>
      </c>
      <c r="E55" s="242" t="s">
        <v>6</v>
      </c>
      <c r="F55" s="243" t="s">
        <v>7</v>
      </c>
    </row>
    <row r="56" spans="1:6" ht="22.5" customHeight="1" thickBot="1">
      <c r="A56" s="311"/>
      <c r="B56" s="65" t="s">
        <v>38</v>
      </c>
      <c r="C56" s="80"/>
      <c r="D56" s="83"/>
      <c r="E56" s="81"/>
      <c r="F56" s="82"/>
    </row>
    <row r="57" spans="1:6" ht="21" thickBot="1">
      <c r="A57" s="311"/>
      <c r="B57" s="60" t="s">
        <v>39</v>
      </c>
      <c r="C57" s="80">
        <v>40</v>
      </c>
      <c r="D57" s="84">
        <v>6000000</v>
      </c>
      <c r="E57" s="81">
        <v>17</v>
      </c>
      <c r="F57" s="82">
        <v>3700999.89</v>
      </c>
    </row>
    <row r="58" spans="1:6" ht="21" thickBot="1">
      <c r="A58" s="311"/>
      <c r="B58" s="66" t="s">
        <v>40</v>
      </c>
      <c r="C58" s="80">
        <v>108</v>
      </c>
      <c r="D58" s="80">
        <v>18018530</v>
      </c>
      <c r="E58" s="81">
        <v>57</v>
      </c>
      <c r="F58" s="82">
        <v>4607000</v>
      </c>
    </row>
    <row r="59" spans="1:6" ht="21" thickBot="1">
      <c r="A59" s="312"/>
      <c r="B59" s="67" t="s">
        <v>12</v>
      </c>
      <c r="C59" s="76">
        <f>SUM(C56:C58)</f>
        <v>148</v>
      </c>
      <c r="D59" s="77">
        <f>SUM(D56:D58)</f>
        <v>24018530</v>
      </c>
      <c r="E59" s="78">
        <f>SUM(E56:E58)</f>
        <v>74</v>
      </c>
      <c r="F59" s="79">
        <f>SUM(F56:F58)</f>
        <v>8307999.890000001</v>
      </c>
    </row>
    <row r="60" spans="1:8" s="253" customFormat="1" ht="21" thickBot="1">
      <c r="A60" s="179"/>
      <c r="B60" s="100"/>
      <c r="C60" s="102"/>
      <c r="D60" s="102"/>
      <c r="E60" s="103"/>
      <c r="F60" s="103"/>
      <c r="H60" s="256"/>
    </row>
    <row r="61" spans="1:6" ht="21" thickBot="1">
      <c r="A61" s="310" t="s">
        <v>57</v>
      </c>
      <c r="B61" s="419" t="s">
        <v>36</v>
      </c>
      <c r="C61" s="289" t="s">
        <v>37</v>
      </c>
      <c r="D61" s="291"/>
      <c r="E61" s="412" t="s">
        <v>2</v>
      </c>
      <c r="F61" s="413"/>
    </row>
    <row r="62" spans="1:6" ht="21" thickBot="1">
      <c r="A62" s="311"/>
      <c r="B62" s="420"/>
      <c r="C62" s="56" t="s">
        <v>6</v>
      </c>
      <c r="D62" s="56" t="s">
        <v>7</v>
      </c>
      <c r="E62" s="61" t="s">
        <v>6</v>
      </c>
      <c r="F62" s="62" t="s">
        <v>7</v>
      </c>
    </row>
    <row r="63" spans="1:6" ht="16.5" customHeight="1" thickBot="1">
      <c r="A63" s="311"/>
      <c r="B63" s="57" t="s">
        <v>38</v>
      </c>
      <c r="C63" s="80">
        <v>2</v>
      </c>
      <c r="D63" s="83">
        <v>230000</v>
      </c>
      <c r="E63" s="81">
        <v>1</v>
      </c>
      <c r="F63" s="82">
        <v>70000</v>
      </c>
    </row>
    <row r="64" spans="1:6" ht="21" thickBot="1">
      <c r="A64" s="311"/>
      <c r="B64" s="58" t="s">
        <v>39</v>
      </c>
      <c r="C64" s="80">
        <v>38</v>
      </c>
      <c r="D64" s="84">
        <v>1037476</v>
      </c>
      <c r="E64" s="81">
        <v>5</v>
      </c>
      <c r="F64" s="82">
        <v>1751875</v>
      </c>
    </row>
    <row r="65" spans="1:6" ht="21" thickBot="1">
      <c r="A65" s="311"/>
      <c r="B65" s="59" t="s">
        <v>40</v>
      </c>
      <c r="C65" s="80">
        <v>193</v>
      </c>
      <c r="D65" s="80">
        <v>9797012</v>
      </c>
      <c r="E65" s="81">
        <v>54</v>
      </c>
      <c r="F65" s="82">
        <v>3437230</v>
      </c>
    </row>
    <row r="66" spans="1:6" ht="21" thickBot="1">
      <c r="A66" s="312"/>
      <c r="B66" s="63" t="s">
        <v>12</v>
      </c>
      <c r="C66" s="76">
        <f>SUM(C63:C65)</f>
        <v>233</v>
      </c>
      <c r="D66" s="77">
        <f>SUM(D63:D65)</f>
        <v>11064488</v>
      </c>
      <c r="E66" s="78">
        <f>SUM(E63:E65)</f>
        <v>60</v>
      </c>
      <c r="F66" s="79">
        <f>SUM(F63:F65)</f>
        <v>5259105</v>
      </c>
    </row>
    <row r="67" ht="18.75" customHeight="1" thickBot="1"/>
    <row r="68" spans="1:8" s="253" customFormat="1" ht="18.75" customHeight="1" thickBot="1">
      <c r="A68" s="310" t="s">
        <v>51</v>
      </c>
      <c r="B68" s="419" t="s">
        <v>36</v>
      </c>
      <c r="C68" s="289" t="s">
        <v>37</v>
      </c>
      <c r="D68" s="291"/>
      <c r="E68" s="412" t="s">
        <v>2</v>
      </c>
      <c r="F68" s="413"/>
      <c r="H68" s="256"/>
    </row>
    <row r="69" spans="1:8" s="253" customFormat="1" ht="18.75" customHeight="1" thickBot="1">
      <c r="A69" s="311"/>
      <c r="B69" s="420"/>
      <c r="C69" s="241" t="s">
        <v>6</v>
      </c>
      <c r="D69" s="241" t="s">
        <v>7</v>
      </c>
      <c r="E69" s="242" t="s">
        <v>6</v>
      </c>
      <c r="F69" s="243" t="s">
        <v>7</v>
      </c>
      <c r="H69" s="256"/>
    </row>
    <row r="70" spans="1:6" ht="20.25" customHeight="1" thickBot="1">
      <c r="A70" s="311"/>
      <c r="B70" s="65" t="s">
        <v>38</v>
      </c>
      <c r="C70" s="80">
        <v>5</v>
      </c>
      <c r="D70" s="83">
        <v>5000000</v>
      </c>
      <c r="E70" s="81">
        <v>5</v>
      </c>
      <c r="F70" s="82">
        <v>5000000</v>
      </c>
    </row>
    <row r="71" spans="1:6" ht="19.5" customHeight="1" thickBot="1">
      <c r="A71" s="311"/>
      <c r="B71" s="60" t="s">
        <v>39</v>
      </c>
      <c r="C71" s="80"/>
      <c r="D71" s="84"/>
      <c r="E71" s="81"/>
      <c r="F71" s="82"/>
    </row>
    <row r="72" spans="1:6" ht="16.5" customHeight="1" thickBot="1">
      <c r="A72" s="311"/>
      <c r="B72" s="66" t="s">
        <v>40</v>
      </c>
      <c r="C72" s="80"/>
      <c r="D72" s="80"/>
      <c r="E72" s="81"/>
      <c r="F72" s="82"/>
    </row>
    <row r="73" spans="1:6" ht="21" thickBot="1">
      <c r="A73" s="312"/>
      <c r="B73" s="67" t="s">
        <v>12</v>
      </c>
      <c r="C73" s="76">
        <f>SUM(C70:C72)</f>
        <v>5</v>
      </c>
      <c r="D73" s="77">
        <f>SUM(D70:D72)</f>
        <v>5000000</v>
      </c>
      <c r="E73" s="78">
        <f>SUM(E70:E72)</f>
        <v>5</v>
      </c>
      <c r="F73" s="79">
        <f>SUM(F70:F72)</f>
        <v>5000000</v>
      </c>
    </row>
    <row r="74" spans="1:8" s="253" customFormat="1" ht="21" thickBot="1">
      <c r="A74" s="179"/>
      <c r="B74" s="100"/>
      <c r="C74" s="102"/>
      <c r="D74" s="102"/>
      <c r="E74" s="103"/>
      <c r="F74" s="103"/>
      <c r="H74" s="256"/>
    </row>
    <row r="75" spans="1:6" ht="21" thickBot="1">
      <c r="A75" s="310" t="s">
        <v>47</v>
      </c>
      <c r="B75" s="419" t="s">
        <v>36</v>
      </c>
      <c r="C75" s="289" t="s">
        <v>37</v>
      </c>
      <c r="D75" s="291"/>
      <c r="E75" s="412" t="s">
        <v>2</v>
      </c>
      <c r="F75" s="413"/>
    </row>
    <row r="76" spans="1:6" ht="21" thickBot="1">
      <c r="A76" s="311"/>
      <c r="B76" s="420"/>
      <c r="C76" s="56" t="s">
        <v>6</v>
      </c>
      <c r="D76" s="56" t="s">
        <v>7</v>
      </c>
      <c r="E76" s="61" t="s">
        <v>6</v>
      </c>
      <c r="F76" s="62" t="s">
        <v>7</v>
      </c>
    </row>
    <row r="77" spans="1:6" ht="21" thickBot="1">
      <c r="A77" s="311"/>
      <c r="B77" s="65" t="s">
        <v>38</v>
      </c>
      <c r="C77" s="80"/>
      <c r="D77" s="83"/>
      <c r="E77" s="81"/>
      <c r="F77" s="82"/>
    </row>
    <row r="78" spans="1:6" ht="21" thickBot="1">
      <c r="A78" s="311"/>
      <c r="B78" s="60" t="s">
        <v>39</v>
      </c>
      <c r="C78" s="80"/>
      <c r="D78" s="84"/>
      <c r="E78" s="81"/>
      <c r="F78" s="82"/>
    </row>
    <row r="79" spans="1:6" ht="20.25" customHeight="1" thickBot="1">
      <c r="A79" s="311"/>
      <c r="B79" s="66" t="s">
        <v>40</v>
      </c>
      <c r="C79" s="80">
        <v>195</v>
      </c>
      <c r="D79" s="80">
        <v>6543605</v>
      </c>
      <c r="E79" s="81">
        <v>119</v>
      </c>
      <c r="F79" s="82">
        <v>4671300</v>
      </c>
    </row>
    <row r="80" spans="1:6" ht="19.5" customHeight="1" thickBot="1">
      <c r="A80" s="312"/>
      <c r="B80" s="67" t="s">
        <v>12</v>
      </c>
      <c r="C80" s="76">
        <f>SUM(C77:C79)</f>
        <v>195</v>
      </c>
      <c r="D80" s="77">
        <f>SUM(D77:D79)</f>
        <v>6543605</v>
      </c>
      <c r="E80" s="78">
        <f>SUM(E77:E79)</f>
        <v>119</v>
      </c>
      <c r="F80" s="79">
        <f>SUM(F77:F79)</f>
        <v>4671300</v>
      </c>
    </row>
    <row r="81" spans="1:6" ht="21" thickBot="1">
      <c r="A81" s="179"/>
      <c r="B81" s="100"/>
      <c r="C81" s="102"/>
      <c r="D81" s="102"/>
      <c r="E81" s="103"/>
      <c r="F81" s="103"/>
    </row>
    <row r="82" spans="1:6" ht="21" thickBot="1">
      <c r="A82" s="310" t="s">
        <v>45</v>
      </c>
      <c r="B82" s="419" t="s">
        <v>36</v>
      </c>
      <c r="C82" s="289" t="s">
        <v>37</v>
      </c>
      <c r="D82" s="291"/>
      <c r="E82" s="412" t="s">
        <v>2</v>
      </c>
      <c r="F82" s="413"/>
    </row>
    <row r="83" spans="1:6" ht="21" thickBot="1">
      <c r="A83" s="311"/>
      <c r="B83" s="420"/>
      <c r="C83" s="241" t="s">
        <v>6</v>
      </c>
      <c r="D83" s="241" t="s">
        <v>7</v>
      </c>
      <c r="E83" s="242" t="s">
        <v>6</v>
      </c>
      <c r="F83" s="243" t="s">
        <v>7</v>
      </c>
    </row>
    <row r="84" spans="1:6" ht="21" thickBot="1">
      <c r="A84" s="311"/>
      <c r="B84" s="65" t="s">
        <v>38</v>
      </c>
      <c r="C84" s="80"/>
      <c r="D84" s="83"/>
      <c r="E84" s="81"/>
      <c r="F84" s="82"/>
    </row>
    <row r="85" spans="1:6" ht="20.25" customHeight="1" thickBot="1">
      <c r="A85" s="311"/>
      <c r="B85" s="60" t="s">
        <v>39</v>
      </c>
      <c r="C85" s="80">
        <v>14</v>
      </c>
      <c r="D85" s="84">
        <v>638770</v>
      </c>
      <c r="E85" s="81">
        <v>3</v>
      </c>
      <c r="F85" s="82">
        <v>166516.34</v>
      </c>
    </row>
    <row r="86" spans="1:6" ht="16.5" customHeight="1" thickBot="1">
      <c r="A86" s="311"/>
      <c r="B86" s="66" t="s">
        <v>40</v>
      </c>
      <c r="C86" s="80">
        <v>286</v>
      </c>
      <c r="D86" s="80">
        <v>34080870</v>
      </c>
      <c r="E86" s="81">
        <v>122</v>
      </c>
      <c r="F86" s="82">
        <v>3896097.29</v>
      </c>
    </row>
    <row r="87" spans="1:6" ht="17.25" customHeight="1" thickBot="1">
      <c r="A87" s="312"/>
      <c r="B87" s="63" t="s">
        <v>12</v>
      </c>
      <c r="C87" s="76">
        <f>SUM(C84:C86)</f>
        <v>300</v>
      </c>
      <c r="D87" s="77">
        <f>SUM(D84:D86)</f>
        <v>34719640</v>
      </c>
      <c r="E87" s="78">
        <f>SUM(E84:E86)</f>
        <v>125</v>
      </c>
      <c r="F87" s="79">
        <f>SUM(F84:F86)</f>
        <v>4062613.63</v>
      </c>
    </row>
    <row r="88" ht="21" thickBot="1"/>
    <row r="89" spans="1:6" ht="17.25" customHeight="1" thickBot="1">
      <c r="A89" s="310" t="s">
        <v>54</v>
      </c>
      <c r="B89" s="419" t="s">
        <v>36</v>
      </c>
      <c r="C89" s="289" t="s">
        <v>37</v>
      </c>
      <c r="D89" s="291"/>
      <c r="E89" s="412" t="s">
        <v>2</v>
      </c>
      <c r="F89" s="413"/>
    </row>
    <row r="90" spans="1:6" ht="20.25" customHeight="1" thickBot="1">
      <c r="A90" s="311"/>
      <c r="B90" s="420"/>
      <c r="C90" s="56" t="s">
        <v>6</v>
      </c>
      <c r="D90" s="56" t="s">
        <v>7</v>
      </c>
      <c r="E90" s="61" t="s">
        <v>6</v>
      </c>
      <c r="F90" s="62" t="s">
        <v>7</v>
      </c>
    </row>
    <row r="91" spans="1:6" ht="19.5" customHeight="1" thickBot="1">
      <c r="A91" s="311"/>
      <c r="B91" s="65" t="s">
        <v>38</v>
      </c>
      <c r="C91" s="80">
        <v>6</v>
      </c>
      <c r="D91" s="83">
        <v>1300000</v>
      </c>
      <c r="E91" s="81">
        <v>1</v>
      </c>
      <c r="F91" s="82">
        <v>500000</v>
      </c>
    </row>
    <row r="92" spans="1:6" ht="21" thickBot="1">
      <c r="A92" s="311"/>
      <c r="B92" s="60" t="s">
        <v>39</v>
      </c>
      <c r="C92" s="80">
        <v>20</v>
      </c>
      <c r="D92" s="84">
        <v>4991000</v>
      </c>
      <c r="E92" s="81">
        <v>1</v>
      </c>
      <c r="F92" s="82">
        <v>30000</v>
      </c>
    </row>
    <row r="93" spans="1:6" ht="21" thickBot="1">
      <c r="A93" s="311"/>
      <c r="B93" s="66" t="s">
        <v>40</v>
      </c>
      <c r="C93" s="80">
        <v>57</v>
      </c>
      <c r="D93" s="80">
        <v>16665000</v>
      </c>
      <c r="E93" s="81">
        <v>14</v>
      </c>
      <c r="F93" s="82">
        <v>1415000</v>
      </c>
    </row>
    <row r="94" spans="1:6" ht="21" thickBot="1">
      <c r="A94" s="312"/>
      <c r="B94" s="63" t="s">
        <v>12</v>
      </c>
      <c r="C94" s="76">
        <f>SUM(C91:C93)</f>
        <v>83</v>
      </c>
      <c r="D94" s="77">
        <f>SUM(D91:D93)</f>
        <v>22956000</v>
      </c>
      <c r="E94" s="78">
        <f>SUM(E91:E93)</f>
        <v>16</v>
      </c>
      <c r="F94" s="79">
        <f>SUM(F91:F93)</f>
        <v>1945000</v>
      </c>
    </row>
    <row r="95" spans="1:2" ht="21" thickBot="1">
      <c r="A95" s="163"/>
      <c r="B95" s="95"/>
    </row>
    <row r="96" spans="1:8" s="95" customFormat="1" ht="21" thickBot="1">
      <c r="A96" s="310" t="s">
        <v>55</v>
      </c>
      <c r="B96" s="419" t="s">
        <v>36</v>
      </c>
      <c r="C96" s="290" t="s">
        <v>37</v>
      </c>
      <c r="D96" s="291"/>
      <c r="E96" s="412" t="s">
        <v>2</v>
      </c>
      <c r="F96" s="413"/>
      <c r="H96" s="255"/>
    </row>
    <row r="97" spans="1:6" ht="21" thickBot="1">
      <c r="A97" s="311"/>
      <c r="B97" s="420"/>
      <c r="C97" s="96" t="s">
        <v>6</v>
      </c>
      <c r="D97" s="56" t="s">
        <v>7</v>
      </c>
      <c r="E97" s="61" t="s">
        <v>6</v>
      </c>
      <c r="F97" s="62" t="s">
        <v>7</v>
      </c>
    </row>
    <row r="98" spans="1:6" ht="18.75" customHeight="1" thickBot="1">
      <c r="A98" s="311"/>
      <c r="B98" s="65" t="s">
        <v>38</v>
      </c>
      <c r="C98" s="83">
        <v>4</v>
      </c>
      <c r="D98" s="83">
        <v>962000</v>
      </c>
      <c r="E98" s="81">
        <v>1</v>
      </c>
      <c r="F98" s="82">
        <v>425000</v>
      </c>
    </row>
    <row r="99" spans="1:6" ht="16.5" customHeight="1" thickBot="1">
      <c r="A99" s="311"/>
      <c r="B99" s="60" t="s">
        <v>39</v>
      </c>
      <c r="C99" s="83">
        <v>1</v>
      </c>
      <c r="D99" s="84">
        <v>5000</v>
      </c>
      <c r="E99" s="81">
        <v>0</v>
      </c>
      <c r="F99" s="82">
        <v>0</v>
      </c>
    </row>
    <row r="100" spans="1:6" ht="16.5" customHeight="1" thickBot="1">
      <c r="A100" s="311"/>
      <c r="B100" s="66" t="s">
        <v>40</v>
      </c>
      <c r="C100" s="83">
        <v>36</v>
      </c>
      <c r="D100" s="80">
        <v>3244700</v>
      </c>
      <c r="E100" s="81">
        <v>10</v>
      </c>
      <c r="F100" s="82">
        <v>1126000</v>
      </c>
    </row>
    <row r="101" spans="1:6" ht="16.5" customHeight="1" thickBot="1">
      <c r="A101" s="312"/>
      <c r="B101" s="67" t="s">
        <v>12</v>
      </c>
      <c r="C101" s="76">
        <f>SUM(C98:C100)</f>
        <v>41</v>
      </c>
      <c r="D101" s="77">
        <f>SUM(D98:D100)</f>
        <v>4211700</v>
      </c>
      <c r="E101" s="78">
        <f>SUM(E98:E100)</f>
        <v>11</v>
      </c>
      <c r="F101" s="79">
        <f>SUM(F98:F100)</f>
        <v>1551000</v>
      </c>
    </row>
    <row r="102" spans="1:6" ht="21" thickBot="1">
      <c r="A102" s="160"/>
      <c r="B102" s="100"/>
      <c r="C102" s="102"/>
      <c r="D102" s="102"/>
      <c r="E102" s="103"/>
      <c r="F102" s="103"/>
    </row>
    <row r="103" spans="1:6" ht="21" thickBot="1">
      <c r="A103" s="310" t="s">
        <v>58</v>
      </c>
      <c r="B103" s="419" t="s">
        <v>36</v>
      </c>
      <c r="C103" s="289" t="s">
        <v>37</v>
      </c>
      <c r="D103" s="291"/>
      <c r="E103" s="412" t="s">
        <v>2</v>
      </c>
      <c r="F103" s="413"/>
    </row>
    <row r="104" spans="1:6" ht="21" thickBot="1">
      <c r="A104" s="311"/>
      <c r="B104" s="420"/>
      <c r="C104" s="56" t="s">
        <v>6</v>
      </c>
      <c r="D104" s="56" t="s">
        <v>7</v>
      </c>
      <c r="E104" s="61" t="s">
        <v>6</v>
      </c>
      <c r="F104" s="62" t="s">
        <v>7</v>
      </c>
    </row>
    <row r="105" spans="1:6" ht="21" thickBot="1">
      <c r="A105" s="311"/>
      <c r="B105" s="57" t="s">
        <v>38</v>
      </c>
      <c r="C105" s="80"/>
      <c r="D105" s="83"/>
      <c r="E105" s="81"/>
      <c r="F105" s="82"/>
    </row>
    <row r="106" spans="1:6" ht="16.5" customHeight="1" thickBot="1">
      <c r="A106" s="311"/>
      <c r="B106" s="58" t="s">
        <v>39</v>
      </c>
      <c r="C106" s="80">
        <v>4</v>
      </c>
      <c r="D106" s="84">
        <v>300000</v>
      </c>
      <c r="E106" s="81">
        <v>1</v>
      </c>
      <c r="F106" s="82">
        <v>150000</v>
      </c>
    </row>
    <row r="107" spans="1:6" ht="16.5" customHeight="1" thickBot="1">
      <c r="A107" s="311"/>
      <c r="B107" s="59" t="s">
        <v>40</v>
      </c>
      <c r="C107" s="80">
        <v>29</v>
      </c>
      <c r="D107" s="80">
        <v>4250000</v>
      </c>
      <c r="E107" s="81">
        <v>12</v>
      </c>
      <c r="F107" s="82">
        <v>650000</v>
      </c>
    </row>
    <row r="108" spans="1:6" ht="16.5" customHeight="1" thickBot="1">
      <c r="A108" s="312"/>
      <c r="B108" s="63" t="s">
        <v>12</v>
      </c>
      <c r="C108" s="76">
        <f>SUM(C105:C107)</f>
        <v>33</v>
      </c>
      <c r="D108" s="77">
        <f>SUM(D105:D107)</f>
        <v>4550000</v>
      </c>
      <c r="E108" s="78">
        <f>SUM(E105:E107)</f>
        <v>13</v>
      </c>
      <c r="F108" s="79">
        <f>SUM(F105:F107)</f>
        <v>800000</v>
      </c>
    </row>
    <row r="109" spans="1:2" ht="21" thickBot="1">
      <c r="A109" s="163"/>
      <c r="B109" s="95"/>
    </row>
    <row r="110" spans="1:6" ht="21" thickBot="1">
      <c r="A110" s="310" t="s">
        <v>44</v>
      </c>
      <c r="B110" s="419" t="s">
        <v>36</v>
      </c>
      <c r="C110" s="289" t="s">
        <v>37</v>
      </c>
      <c r="D110" s="291"/>
      <c r="E110" s="412" t="s">
        <v>2</v>
      </c>
      <c r="F110" s="413"/>
    </row>
    <row r="111" spans="1:6" ht="21" thickBot="1">
      <c r="A111" s="311"/>
      <c r="B111" s="420"/>
      <c r="C111" s="56" t="s">
        <v>6</v>
      </c>
      <c r="D111" s="56" t="s">
        <v>7</v>
      </c>
      <c r="E111" s="61" t="s">
        <v>6</v>
      </c>
      <c r="F111" s="62" t="s">
        <v>7</v>
      </c>
    </row>
    <row r="112" spans="1:6" ht="21" thickBot="1">
      <c r="A112" s="311"/>
      <c r="B112" s="65" t="s">
        <v>38</v>
      </c>
      <c r="C112" s="80">
        <v>1</v>
      </c>
      <c r="D112" s="83">
        <v>211634</v>
      </c>
      <c r="E112" s="81">
        <v>1</v>
      </c>
      <c r="F112" s="82">
        <v>211634</v>
      </c>
    </row>
    <row r="113" spans="1:6" ht="21" thickBot="1">
      <c r="A113" s="311"/>
      <c r="B113" s="60" t="s">
        <v>39</v>
      </c>
      <c r="C113" s="80"/>
      <c r="D113" s="97"/>
      <c r="E113" s="81"/>
      <c r="F113" s="82"/>
    </row>
    <row r="114" spans="1:6" ht="21" thickBot="1">
      <c r="A114" s="311"/>
      <c r="B114" s="66" t="s">
        <v>40</v>
      </c>
      <c r="C114" s="80">
        <v>1</v>
      </c>
      <c r="D114" s="80">
        <v>15000</v>
      </c>
      <c r="E114" s="81">
        <v>1</v>
      </c>
      <c r="F114" s="82">
        <v>15000</v>
      </c>
    </row>
    <row r="115" spans="1:6" ht="21" thickBot="1">
      <c r="A115" s="312"/>
      <c r="B115" s="67" t="s">
        <v>12</v>
      </c>
      <c r="C115" s="76">
        <f>SUM(C112:C114)</f>
        <v>2</v>
      </c>
      <c r="D115" s="77">
        <f>SUM(D112:D114)</f>
        <v>226634</v>
      </c>
      <c r="E115" s="78">
        <f>SUM(E112:E114)</f>
        <v>2</v>
      </c>
      <c r="F115" s="79">
        <f>SUM(F112:F114)</f>
        <v>226634</v>
      </c>
    </row>
    <row r="116" spans="1:2" ht="21" thickBot="1">
      <c r="A116" s="162"/>
      <c r="B116" s="95"/>
    </row>
    <row r="117" spans="1:6" ht="21" thickBot="1">
      <c r="A117" s="310" t="s">
        <v>43</v>
      </c>
      <c r="B117" s="419" t="s">
        <v>36</v>
      </c>
      <c r="C117" s="289" t="s">
        <v>37</v>
      </c>
      <c r="D117" s="291"/>
      <c r="E117" s="412" t="s">
        <v>2</v>
      </c>
      <c r="F117" s="413"/>
    </row>
    <row r="118" spans="1:6" ht="21" thickBot="1">
      <c r="A118" s="311"/>
      <c r="B118" s="420"/>
      <c r="C118" s="56" t="s">
        <v>6</v>
      </c>
      <c r="D118" s="56" t="s">
        <v>7</v>
      </c>
      <c r="E118" s="61" t="s">
        <v>6</v>
      </c>
      <c r="F118" s="62" t="s">
        <v>7</v>
      </c>
    </row>
    <row r="119" spans="1:6" ht="21" thickBot="1">
      <c r="A119" s="311"/>
      <c r="B119" s="57" t="s">
        <v>38</v>
      </c>
      <c r="C119" s="80"/>
      <c r="D119" s="83"/>
      <c r="E119" s="81"/>
      <c r="F119" s="82"/>
    </row>
    <row r="120" spans="1:6" ht="21" thickBot="1">
      <c r="A120" s="311"/>
      <c r="B120" s="58" t="s">
        <v>39</v>
      </c>
      <c r="C120" s="80"/>
      <c r="D120" s="84"/>
      <c r="E120" s="81"/>
      <c r="F120" s="82"/>
    </row>
    <row r="121" spans="1:6" ht="21" thickBot="1">
      <c r="A121" s="311"/>
      <c r="B121" s="59" t="s">
        <v>40</v>
      </c>
      <c r="C121" s="80">
        <v>7</v>
      </c>
      <c r="D121" s="80">
        <v>97898.51</v>
      </c>
      <c r="E121" s="81">
        <v>4</v>
      </c>
      <c r="F121" s="82">
        <v>71295.22</v>
      </c>
    </row>
    <row r="122" spans="1:6" ht="21" thickBot="1">
      <c r="A122" s="312"/>
      <c r="B122" s="63" t="s">
        <v>12</v>
      </c>
      <c r="C122" s="76">
        <f>SUM(C119:C121)</f>
        <v>7</v>
      </c>
      <c r="D122" s="77">
        <f>SUM(D119:D121)</f>
        <v>97898.51</v>
      </c>
      <c r="E122" s="78">
        <f>SUM(E119:E121)</f>
        <v>4</v>
      </c>
      <c r="F122" s="79">
        <f>SUM(F119:F121)</f>
        <v>71295.22</v>
      </c>
    </row>
    <row r="123" spans="1:2" ht="21" thickBot="1">
      <c r="A123" s="162"/>
      <c r="B123" s="95"/>
    </row>
    <row r="124" spans="1:6" ht="21" thickBot="1">
      <c r="A124" s="310" t="s">
        <v>63</v>
      </c>
      <c r="B124" s="419" t="s">
        <v>36</v>
      </c>
      <c r="C124" s="289" t="s">
        <v>37</v>
      </c>
      <c r="D124" s="291"/>
      <c r="E124" s="412" t="s">
        <v>2</v>
      </c>
      <c r="F124" s="413"/>
    </row>
    <row r="125" spans="1:6" ht="21" thickBot="1">
      <c r="A125" s="311"/>
      <c r="B125" s="420"/>
      <c r="C125" s="56" t="s">
        <v>6</v>
      </c>
      <c r="D125" s="56" t="s">
        <v>7</v>
      </c>
      <c r="E125" s="61" t="s">
        <v>6</v>
      </c>
      <c r="F125" s="62" t="s">
        <v>7</v>
      </c>
    </row>
    <row r="126" spans="1:6" ht="21" thickBot="1">
      <c r="A126" s="311"/>
      <c r="B126" s="57" t="s">
        <v>38</v>
      </c>
      <c r="C126" s="80"/>
      <c r="D126" s="83"/>
      <c r="E126" s="81"/>
      <c r="F126" s="82"/>
    </row>
    <row r="127" spans="1:6" ht="21" thickBot="1">
      <c r="A127" s="311"/>
      <c r="B127" s="58" t="s">
        <v>39</v>
      </c>
      <c r="C127" s="80">
        <v>1</v>
      </c>
      <c r="D127" s="84">
        <v>10000</v>
      </c>
      <c r="E127" s="81">
        <v>1</v>
      </c>
      <c r="F127" s="82">
        <v>10000</v>
      </c>
    </row>
    <row r="128" spans="1:6" ht="21" thickBot="1">
      <c r="A128" s="311"/>
      <c r="B128" s="59" t="s">
        <v>40</v>
      </c>
      <c r="C128" s="80">
        <v>7</v>
      </c>
      <c r="D128" s="80">
        <v>132200</v>
      </c>
      <c r="E128" s="81"/>
      <c r="F128" s="82"/>
    </row>
    <row r="129" spans="1:6" ht="21" thickBot="1">
      <c r="A129" s="312"/>
      <c r="B129" s="63" t="s">
        <v>12</v>
      </c>
      <c r="C129" s="76">
        <f>SUM(C126:C128)</f>
        <v>8</v>
      </c>
      <c r="D129" s="77">
        <f>SUM(D126:D128)</f>
        <v>142200</v>
      </c>
      <c r="E129" s="78">
        <f>SUM(E126:E128)</f>
        <v>1</v>
      </c>
      <c r="F129" s="79">
        <f>SUM(F126:F128)</f>
        <v>10000</v>
      </c>
    </row>
  </sheetData>
  <sheetProtection/>
  <mergeCells count="72">
    <mergeCell ref="C124:D124"/>
    <mergeCell ref="E124:F124"/>
    <mergeCell ref="A68:A73"/>
    <mergeCell ref="B68:B69"/>
    <mergeCell ref="A124:A129"/>
    <mergeCell ref="B124:B125"/>
    <mergeCell ref="C68:D68"/>
    <mergeCell ref="B82:B83"/>
    <mergeCell ref="C82:D82"/>
    <mergeCell ref="B117:B118"/>
    <mergeCell ref="B103:B104"/>
    <mergeCell ref="C103:D103"/>
    <mergeCell ref="A117:A122"/>
    <mergeCell ref="A103:A108"/>
    <mergeCell ref="E117:F117"/>
    <mergeCell ref="E110:F110"/>
    <mergeCell ref="A61:A66"/>
    <mergeCell ref="C117:D117"/>
    <mergeCell ref="E103:F103"/>
    <mergeCell ref="B96:B97"/>
    <mergeCell ref="C96:D96"/>
    <mergeCell ref="B110:B111"/>
    <mergeCell ref="C110:D110"/>
    <mergeCell ref="A110:A115"/>
    <mergeCell ref="E96:F96"/>
    <mergeCell ref="A96:A101"/>
    <mergeCell ref="A89:A94"/>
    <mergeCell ref="A75:A80"/>
    <mergeCell ref="B89:B90"/>
    <mergeCell ref="B75:B76"/>
    <mergeCell ref="E89:F89"/>
    <mergeCell ref="A82:A87"/>
    <mergeCell ref="E82:F82"/>
    <mergeCell ref="C89:D89"/>
    <mergeCell ref="A33:A38"/>
    <mergeCell ref="A40:A45"/>
    <mergeCell ref="A54:A59"/>
    <mergeCell ref="B47:B48"/>
    <mergeCell ref="B54:B55"/>
    <mergeCell ref="A47:A52"/>
    <mergeCell ref="B40:B41"/>
    <mergeCell ref="A19:A24"/>
    <mergeCell ref="A12:A17"/>
    <mergeCell ref="C19:D19"/>
    <mergeCell ref="A26:A31"/>
    <mergeCell ref="B26:B27"/>
    <mergeCell ref="E19:F19"/>
    <mergeCell ref="B12:B13"/>
    <mergeCell ref="C12:D12"/>
    <mergeCell ref="E12:F12"/>
    <mergeCell ref="B19:B20"/>
    <mergeCell ref="E26:F26"/>
    <mergeCell ref="B33:B34"/>
    <mergeCell ref="C33:D33"/>
    <mergeCell ref="E68:F68"/>
    <mergeCell ref="E33:F33"/>
    <mergeCell ref="C26:D26"/>
    <mergeCell ref="B61:B62"/>
    <mergeCell ref="B2:F2"/>
    <mergeCell ref="B4:B5"/>
    <mergeCell ref="C4:D4"/>
    <mergeCell ref="E4:F4"/>
    <mergeCell ref="E75:F75"/>
    <mergeCell ref="E40:F40"/>
    <mergeCell ref="C40:D40"/>
    <mergeCell ref="E54:F54"/>
    <mergeCell ref="C75:D75"/>
    <mergeCell ref="C54:D54"/>
    <mergeCell ref="C47:D47"/>
    <mergeCell ref="E47:F47"/>
    <mergeCell ref="E61:F61"/>
    <mergeCell ref="C61:D61"/>
  </mergeCells>
  <printOptions/>
  <pageMargins left="0.13" right="0.13" top="1.96" bottom="0.984251968503937" header="0.74" footer="0.5118110236220472"/>
  <pageSetup horizontalDpi="600" verticalDpi="600" orientation="portrait" paperSize="9" scale="90" r:id="rId1"/>
  <rowBreaks count="4" manualBreakCount="4">
    <brk id="11" max="5" man="1"/>
    <brk id="46" max="5" man="1"/>
    <brk id="74" max="5" man="1"/>
    <brk id="10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A103" sqref="A108:A115"/>
    </sheetView>
  </sheetViews>
  <sheetFormatPr defaultColWidth="9.140625" defaultRowHeight="12.75"/>
  <cols>
    <col min="2" max="2" width="29.00390625" style="0" customWidth="1"/>
    <col min="3" max="3" width="17.00390625" style="0" customWidth="1"/>
    <col min="4" max="4" width="16.28125" style="0" customWidth="1"/>
    <col min="5" max="5" width="13.7109375" style="0" customWidth="1"/>
    <col min="6" max="6" width="25.140625" style="0" customWidth="1"/>
  </cols>
  <sheetData>
    <row r="2" spans="2:6" ht="12.75">
      <c r="B2" s="95"/>
      <c r="C2" s="95"/>
      <c r="D2" s="95"/>
      <c r="E2" s="95"/>
      <c r="F2" s="95"/>
    </row>
    <row r="3" spans="2:6" ht="18.75">
      <c r="B3" s="423"/>
      <c r="C3" s="423"/>
      <c r="D3" s="423"/>
      <c r="E3" s="423"/>
      <c r="F3" s="423"/>
    </row>
    <row r="4" spans="2:6" ht="18.75">
      <c r="B4" s="54"/>
      <c r="C4" s="55"/>
      <c r="D4" s="55"/>
      <c r="E4" s="7"/>
      <c r="F4" s="7"/>
    </row>
    <row r="5" spans="2:6" ht="15.75">
      <c r="B5" s="424"/>
      <c r="C5" s="425"/>
      <c r="D5" s="425"/>
      <c r="E5" s="426"/>
      <c r="F5" s="426"/>
    </row>
    <row r="6" spans="2:6" ht="19.5" customHeight="1">
      <c r="B6" s="424"/>
      <c r="C6" s="94"/>
      <c r="D6" s="94"/>
      <c r="E6" s="98"/>
      <c r="F6" s="99"/>
    </row>
    <row r="7" spans="2:6" ht="18.75">
      <c r="B7" s="100"/>
      <c r="C7" s="84"/>
      <c r="D7" s="84"/>
      <c r="E7" s="101"/>
      <c r="F7" s="101"/>
    </row>
    <row r="8" spans="2:6" ht="19.5" customHeight="1">
      <c r="B8" s="100"/>
      <c r="C8" s="84"/>
      <c r="D8" s="84"/>
      <c r="E8" s="101"/>
      <c r="F8" s="101"/>
    </row>
    <row r="9" spans="2:6" ht="18.75">
      <c r="B9" s="100"/>
      <c r="C9" s="84"/>
      <c r="D9" s="84"/>
      <c r="E9" s="101"/>
      <c r="F9" s="101"/>
    </row>
    <row r="10" spans="2:6" ht="18.75">
      <c r="B10" s="100"/>
      <c r="C10" s="102"/>
      <c r="D10" s="102"/>
      <c r="E10" s="103"/>
      <c r="F10" s="103"/>
    </row>
    <row r="11" spans="2:6" ht="12.75">
      <c r="B11" s="95"/>
      <c r="C11" s="95"/>
      <c r="D11" s="95"/>
      <c r="E11" s="95"/>
      <c r="F11" s="95"/>
    </row>
    <row r="12" spans="2:6" ht="12.75">
      <c r="B12" s="95"/>
      <c r="C12" s="95"/>
      <c r="D12" s="95"/>
      <c r="E12" s="95"/>
      <c r="F12" s="95"/>
    </row>
    <row r="13" spans="2:6" ht="12.75">
      <c r="B13" s="95"/>
      <c r="C13" s="95"/>
      <c r="D13" s="95"/>
      <c r="E13" s="95"/>
      <c r="F13" s="95"/>
    </row>
    <row r="14" spans="2:6" ht="12.75">
      <c r="B14" s="95"/>
      <c r="C14" s="95"/>
      <c r="D14" s="95"/>
      <c r="E14" s="95"/>
      <c r="F14" s="95"/>
    </row>
    <row r="15" spans="2:6" ht="12.75">
      <c r="B15" s="95"/>
      <c r="C15" s="95"/>
      <c r="D15" s="95"/>
      <c r="E15" s="95"/>
      <c r="F15" s="95"/>
    </row>
    <row r="16" spans="2:6" ht="12.75">
      <c r="B16" s="95"/>
      <c r="C16" s="95"/>
      <c r="D16" s="95"/>
      <c r="E16" s="95"/>
      <c r="F16" s="95"/>
    </row>
    <row r="17" spans="2:6" ht="12.75">
      <c r="B17" s="95"/>
      <c r="C17" s="95"/>
      <c r="D17" s="95"/>
      <c r="E17" s="95"/>
      <c r="F17" s="95"/>
    </row>
    <row r="18" spans="2:6" ht="12.75">
      <c r="B18" s="95"/>
      <c r="C18" s="95"/>
      <c r="D18" s="95"/>
      <c r="E18" s="95"/>
      <c r="F18" s="95"/>
    </row>
    <row r="19" spans="2:6" ht="12.75">
      <c r="B19" s="95"/>
      <c r="C19" s="95"/>
      <c r="D19" s="95"/>
      <c r="E19" s="95"/>
      <c r="F19" s="95"/>
    </row>
  </sheetData>
  <sheetProtection/>
  <mergeCells count="4">
    <mergeCell ref="B3:F3"/>
    <mergeCell ref="B5:B6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kojic</dc:creator>
  <cp:keywords/>
  <dc:description/>
  <cp:lastModifiedBy> </cp:lastModifiedBy>
  <cp:lastPrinted>2009-04-28T13:56:31Z</cp:lastPrinted>
  <dcterms:created xsi:type="dcterms:W3CDTF">2009-03-18T11:31:19Z</dcterms:created>
  <dcterms:modified xsi:type="dcterms:W3CDTF">2009-04-29T07:35:18Z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